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 2024\Исполнение бюджета\2 кв\"/>
    </mc:Choice>
  </mc:AlternateContent>
  <bookViews>
    <workbookView xWindow="480" yWindow="60" windowWidth="15480" windowHeight="11640"/>
  </bookViews>
  <sheets>
    <sheet name="Приложение №6 Табл.№6" sheetId="2" r:id="rId1"/>
  </sheets>
  <definedNames>
    <definedName name="_xlnm._FilterDatabase" localSheetId="0" hidden="1">'Приложение №6 Табл.№6'!$V$12:$Y$94</definedName>
    <definedName name="_xlnm.Print_Titles" localSheetId="0">'Приложение №6 Табл.№6'!$9:$11</definedName>
    <definedName name="_xlnm.Print_Area" localSheetId="0">'Приложение №6 Табл.№6'!$A$1:$AD$94</definedName>
  </definedNames>
  <calcPr calcId="162913"/>
</workbook>
</file>

<file path=xl/calcChain.xml><?xml version="1.0" encoding="utf-8"?>
<calcChain xmlns="http://schemas.openxmlformats.org/spreadsheetml/2006/main">
  <c r="AC25" i="2" l="1"/>
  <c r="AC26" i="2"/>
  <c r="AC28" i="2"/>
  <c r="AC29" i="2"/>
  <c r="AC40" i="2"/>
  <c r="AC41" i="2"/>
  <c r="AC42" i="2"/>
  <c r="AC81" i="2" l="1"/>
  <c r="AC80" i="2" s="1"/>
  <c r="AC79" i="2" s="1"/>
  <c r="AB81" i="2"/>
  <c r="AB80" i="2"/>
  <c r="AB79" i="2" s="1"/>
  <c r="AD82" i="2"/>
  <c r="AD81" i="2" s="1"/>
  <c r="AD80" i="2" s="1"/>
  <c r="AD79" i="2" s="1"/>
  <c r="AD74" i="2"/>
  <c r="AD73" i="2" s="1"/>
  <c r="AD72" i="2" s="1"/>
  <c r="AD71" i="2" s="1"/>
  <c r="AC73" i="2"/>
  <c r="AC72" i="2" s="1"/>
  <c r="AC71" i="2" s="1"/>
  <c r="AB72" i="2"/>
  <c r="AB71" i="2" s="1"/>
  <c r="AB73" i="2"/>
  <c r="AB20" i="2"/>
  <c r="AC69" i="2"/>
  <c r="AC68" i="2" s="1"/>
  <c r="AC67" i="2" s="1"/>
  <c r="AB69" i="2"/>
  <c r="AB68" i="2" s="1"/>
  <c r="AB67" i="2" s="1"/>
  <c r="AD36" i="2"/>
  <c r="AD39" i="2"/>
  <c r="AC38" i="2"/>
  <c r="AC37" i="2" s="1"/>
  <c r="AB38" i="2"/>
  <c r="AB37" i="2" s="1"/>
  <c r="B36" i="2"/>
  <c r="AC35" i="2"/>
  <c r="AC34" i="2" s="1"/>
  <c r="AB35" i="2"/>
  <c r="AB34" i="2" s="1"/>
  <c r="B34" i="2"/>
  <c r="AD37" i="2" l="1"/>
  <c r="AD67" i="2"/>
  <c r="AD68" i="2" s="1"/>
  <c r="AD69" i="2" s="1"/>
  <c r="AD70" i="2" s="1"/>
  <c r="AD38" i="2"/>
  <c r="AD34" i="2"/>
  <c r="AD35" i="2"/>
  <c r="AB86" i="2" l="1"/>
  <c r="AB85" i="2" s="1"/>
  <c r="AB83" i="2" s="1"/>
  <c r="AC86" i="2"/>
  <c r="AC85" i="2" s="1"/>
  <c r="AC83" i="2" s="1"/>
  <c r="AB77" i="2"/>
  <c r="AB76" i="2" s="1"/>
  <c r="AB75" i="2" s="1"/>
  <c r="AC77" i="2"/>
  <c r="AC76" i="2" s="1"/>
  <c r="AC75" i="2" s="1"/>
  <c r="AB65" i="2"/>
  <c r="AB64" i="2" s="1"/>
  <c r="AB63" i="2" s="1"/>
  <c r="AC65" i="2"/>
  <c r="AC64" i="2" s="1"/>
  <c r="AC63" i="2" s="1"/>
  <c r="AB61" i="2"/>
  <c r="AB60" i="2" s="1"/>
  <c r="AB59" i="2" s="1"/>
  <c r="AC61" i="2"/>
  <c r="AC60" i="2" s="1"/>
  <c r="AC59" i="2" s="1"/>
  <c r="AB56" i="2"/>
  <c r="AB53" i="2" s="1"/>
  <c r="AB52" i="2" s="1"/>
  <c r="AB46" i="2"/>
  <c r="AB45" i="2" s="1"/>
  <c r="AB42" i="2"/>
  <c r="AB41" i="2" s="1"/>
  <c r="AB40" i="2" s="1"/>
  <c r="AD40" i="2" s="1"/>
  <c r="AB29" i="2"/>
  <c r="AB28" i="2" s="1"/>
  <c r="AB26" i="2"/>
  <c r="AB25" i="2" s="1"/>
  <c r="AC91" i="2"/>
  <c r="AC23" i="2"/>
  <c r="AC22" i="2" s="1"/>
  <c r="AC20" i="2"/>
  <c r="AC18" i="2"/>
  <c r="AB18" i="2"/>
  <c r="AC16" i="2"/>
  <c r="AB16" i="2"/>
  <c r="B51" i="2"/>
  <c r="AC50" i="2"/>
  <c r="AC49" i="2" s="1"/>
  <c r="AC48" i="2" s="1"/>
  <c r="AB50" i="2"/>
  <c r="AB49" i="2" s="1"/>
  <c r="AB48" i="2" s="1"/>
  <c r="AD51" i="2"/>
  <c r="AD50" i="2" s="1"/>
  <c r="AD49" i="2" s="1"/>
  <c r="AD48" i="2" s="1"/>
  <c r="AB23" i="2"/>
  <c r="AB22" i="2" s="1"/>
  <c r="AB92" i="2"/>
  <c r="AB91" i="2" s="1"/>
  <c r="AB90" i="2" s="1"/>
  <c r="AC56" i="2"/>
  <c r="AC54" i="2"/>
  <c r="AB54" i="2"/>
  <c r="AD55" i="2"/>
  <c r="AD54" i="2" s="1"/>
  <c r="AC46" i="2"/>
  <c r="AD33" i="2"/>
  <c r="AD32" i="2" s="1"/>
  <c r="AD31" i="2" s="1"/>
  <c r="AC32" i="2"/>
  <c r="AC31" i="2" s="1"/>
  <c r="AB31" i="2"/>
  <c r="AB32" i="2"/>
  <c r="AC52" i="2" l="1"/>
  <c r="AD18" i="2"/>
  <c r="AD19" i="2" s="1"/>
  <c r="AC53" i="2"/>
  <c r="AD20" i="2"/>
  <c r="AD21" i="2" s="1"/>
  <c r="AC15" i="2"/>
  <c r="AC14" i="2" s="1"/>
  <c r="AD16" i="2"/>
  <c r="AD17" i="2" s="1"/>
  <c r="AB15" i="2"/>
  <c r="AB14" i="2" s="1"/>
  <c r="AB13" i="2" s="1"/>
  <c r="AC45" i="2"/>
  <c r="AC44" i="2" s="1"/>
  <c r="AD41" i="2"/>
  <c r="AD42" i="2" s="1"/>
  <c r="AD43" i="2" s="1"/>
  <c r="AD59" i="2"/>
  <c r="AD60" i="2" s="1"/>
  <c r="AD61" i="2" s="1"/>
  <c r="AD62" i="2" s="1"/>
  <c r="AD64" i="2"/>
  <c r="AD65" i="2" s="1"/>
  <c r="AD66" i="2" s="1"/>
  <c r="AD75" i="2"/>
  <c r="AD76" i="2" s="1"/>
  <c r="AD77" i="2" s="1"/>
  <c r="AD78" i="2" s="1"/>
  <c r="AC84" i="2"/>
  <c r="AC88" i="2"/>
  <c r="AC13" i="2" l="1"/>
  <c r="AC12" i="2" s="1"/>
  <c r="AD15" i="2"/>
  <c r="AD83" i="2"/>
  <c r="AB84" i="2"/>
  <c r="AC89" i="2"/>
  <c r="AD63" i="2"/>
  <c r="AC90" i="2" l="1"/>
  <c r="AD84" i="2" l="1"/>
  <c r="AD85" i="2" s="1"/>
  <c r="AD86" i="2" s="1"/>
  <c r="AD87" i="2" s="1"/>
  <c r="AB44" i="2" l="1"/>
  <c r="AB12" i="2" s="1"/>
  <c r="AB94" i="2" s="1"/>
  <c r="AD44" i="2" l="1"/>
  <c r="AD45" i="2" s="1"/>
  <c r="AD46" i="2" s="1"/>
  <c r="AD47" i="2" s="1"/>
  <c r="AD52" i="2" l="1"/>
  <c r="AD53" i="2"/>
  <c r="AD56" i="2" s="1"/>
  <c r="AD57" i="2" s="1"/>
  <c r="AD58" i="2" s="1"/>
  <c r="AC94" i="2" l="1"/>
  <c r="AB89" i="2" l="1"/>
  <c r="AB88" i="2" s="1"/>
  <c r="AD88" i="2" l="1"/>
  <c r="AD89" i="2" s="1"/>
  <c r="AD90" i="2" s="1"/>
  <c r="AD91" i="2" s="1"/>
  <c r="AD92" i="2" s="1"/>
  <c r="AD93" i="2" s="1"/>
  <c r="AD22" i="2"/>
  <c r="AD23" i="2" s="1"/>
  <c r="AD24" i="2" s="1"/>
  <c r="AD13" i="2" l="1"/>
  <c r="AD14" i="2"/>
  <c r="AD94" i="2" l="1"/>
  <c r="AD12" i="2"/>
</calcChain>
</file>

<file path=xl/sharedStrings.xml><?xml version="1.0" encoding="utf-8"?>
<sst xmlns="http://schemas.openxmlformats.org/spreadsheetml/2006/main" count="588" uniqueCount="128">
  <si>
    <t>к решению сессии</t>
  </si>
  <si>
    <t/>
  </si>
  <si>
    <t>Раз-дел</t>
  </si>
  <si>
    <t>Под-раз-дел</t>
  </si>
  <si>
    <t>Целевая статья</t>
  </si>
  <si>
    <t>Вид рас- ходов</t>
  </si>
  <si>
    <t>КЦСР_кр1</t>
  </si>
  <si>
    <t>КЦСР_кр2</t>
  </si>
  <si>
    <t>КЦСР_итого</t>
  </si>
  <si>
    <t>КЦСР_кр3</t>
  </si>
  <si>
    <t>КВР_кр1</t>
  </si>
  <si>
    <t>КВР_кр2</t>
  </si>
  <si>
    <t>КВР_кр3</t>
  </si>
  <si>
    <t>КЦСР</t>
  </si>
  <si>
    <t>КВР</t>
  </si>
  <si>
    <t>Тип средств</t>
  </si>
  <si>
    <t>1</t>
  </si>
  <si>
    <t>00</t>
  </si>
  <si>
    <t>02</t>
  </si>
  <si>
    <t>0</t>
  </si>
  <si>
    <t>02 0 00 00</t>
  </si>
  <si>
    <t>02 6 00 00</t>
  </si>
  <si>
    <t>Руководство и управление в сфере установленных функций органов местного самоуправления</t>
  </si>
  <si>
    <t>03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</si>
  <si>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</si>
  <si>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</si>
  <si>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</si>
  <si>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9910100</t>
  </si>
  <si>
    <t>0260200</t>
  </si>
  <si>
    <t>0260298</t>
  </si>
  <si>
    <t>02 6 02 98</t>
  </si>
  <si>
    <t>0260299</t>
  </si>
  <si>
    <t>Реализация прочих мероприятий</t>
  </si>
  <si>
    <t>99</t>
  </si>
  <si>
    <t>Непрограммные расходы деятельности органов местного самоуправления</t>
  </si>
  <si>
    <t>9910197</t>
  </si>
  <si>
    <t>01</t>
  </si>
  <si>
    <t>Резервные средства</t>
  </si>
  <si>
    <t>06</t>
  </si>
  <si>
    <t>07</t>
  </si>
  <si>
    <t>0260600</t>
  </si>
  <si>
    <t>0260699</t>
  </si>
  <si>
    <t>0210200</t>
  </si>
  <si>
    <t>0210299</t>
  </si>
  <si>
    <t>02 1 00 00</t>
  </si>
  <si>
    <t>3</t>
  </si>
  <si>
    <t>Социальное обеспечение населения</t>
  </si>
  <si>
    <t>Социальные выплаты гражданам, кроме публичных нормативных социальных выплат</t>
  </si>
  <si>
    <t>09</t>
  </si>
  <si>
    <t>10</t>
  </si>
  <si>
    <t>12</t>
  </si>
  <si>
    <t>Коды классификации расходов бюджета сельского поселения</t>
  </si>
  <si>
    <t>Наименование кодов классификации расходов бюджета сельского поселения</t>
  </si>
  <si>
    <t>Главный распорядитель средств бюджета сельского поселения</t>
  </si>
  <si>
    <t>850</t>
  </si>
  <si>
    <t>120</t>
  </si>
  <si>
    <t>Осуществление первичного воинского учета на территориях, где отсутствуют военные комиссариаты</t>
  </si>
  <si>
    <t>240</t>
  </si>
  <si>
    <t>320</t>
  </si>
  <si>
    <t>Доплаты к пенсиям муниципальных служащих</t>
  </si>
  <si>
    <t>(муниципальным программам и непрограммным направлениям деятельности),</t>
  </si>
  <si>
    <t>Приложение № 6</t>
  </si>
  <si>
    <t>"О бюджете Екатеринославского сельского поселения на 2016 год"</t>
  </si>
  <si>
    <t>00000</t>
  </si>
  <si>
    <t>29980</t>
  </si>
  <si>
    <t>29990</t>
  </si>
  <si>
    <t>04</t>
  </si>
  <si>
    <t>08</t>
  </si>
  <si>
    <t>20030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</si>
  <si>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</si>
  <si>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</si>
  <si>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"Осуществление эффективного муниципального управления, управление общественными финансами и имуществом Екатеринославского сельского поселения Шербакульского муниципального района Омской области"</t>
  </si>
  <si>
    <t>Осуществление управления деятельности Администрации Екатеринославского сельского поселения  Шербакульского муниципального района Омской области</t>
  </si>
  <si>
    <t>Профилактика безнадзорности и правонарушений среди несовершеннолетних</t>
  </si>
  <si>
    <t>200</t>
  </si>
  <si>
    <t>800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</si>
  <si>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</si>
  <si>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</si>
  <si>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Обеспечение меропиятий мобилизационной и вневойсковой подготовки</t>
  </si>
  <si>
    <t>Мероприятия в области спорта и физической культуры</t>
  </si>
  <si>
    <t>Мероприятия в сфере культуры и кинематографии</t>
  </si>
  <si>
    <t>300</t>
  </si>
  <si>
    <t>Социальное обеспечение и иные выплаты населению</t>
  </si>
  <si>
    <t>Осуществление мероприятий по благоустройству поселения</t>
  </si>
  <si>
    <t>Обеспечение безопасности дорожного движения в Екатеринославском сельском поселении Шербакульского муниципального района Омской области</t>
  </si>
  <si>
    <t>29970</t>
  </si>
  <si>
    <t>Непрограммные расходы органов местного самоуправления</t>
  </si>
  <si>
    <t>Мероприятия в сфере муниципального управления</t>
  </si>
  <si>
    <t>Резервный фонд</t>
  </si>
  <si>
    <t>870</t>
  </si>
  <si>
    <t>Всего расходов</t>
  </si>
  <si>
    <t>к Постановлению главы Екатеринославского сельского поселения</t>
  </si>
  <si>
    <t>Исполнено</t>
  </si>
  <si>
    <t>Процент</t>
  </si>
  <si>
    <t>Рублей</t>
  </si>
  <si>
    <t>10080</t>
  </si>
  <si>
    <t>Иные закупки товаров, работ и услуг для муниципальных нужд</t>
  </si>
  <si>
    <t>Реализация полномочий по обеспечению проживающих в поселении и нуждающихся в жилых помещениях малоимущих граждан жилыми помещениями и осуществлению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</si>
  <si>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Приложение № 4</t>
  </si>
  <si>
    <t>ИСПОЛНЕНИЕ</t>
  </si>
  <si>
    <t>по расходам бюджета Екатеринославского сельского поселения по целевым статьям</t>
  </si>
  <si>
    <t>Реализация полномочий по утверждению правил землепользования и застройки, утверждению местных нормативов градостроительного проектирования поселений</t>
  </si>
  <si>
    <t>10120</t>
  </si>
  <si>
    <t>51182</t>
  </si>
  <si>
    <t>10360</t>
  </si>
  <si>
    <t>Создание условий для предоставления транспортных услуг населению и организация транспортного обеспечения населенеию между поселенниями в границах муниципальногоь района, а именно по организации посадки, высадки пассажиров</t>
  </si>
  <si>
    <t>05</t>
  </si>
  <si>
    <t>Обеспечение пожарной безопасности</t>
  </si>
  <si>
    <t>350</t>
  </si>
  <si>
    <t>Премии и грантыгосударственных (муниципальных) нужд</t>
  </si>
  <si>
    <t>S0550</t>
  </si>
  <si>
    <t>Возмещение части затрат по производству молока гражданам, ведущим личное подсобное хозяйство</t>
  </si>
  <si>
    <t>70550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</si>
  <si>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</si>
  <si>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Оформление технической, правоустанавливающей и иной документации на объекты муниципального имущества, и его содержание</t>
  </si>
  <si>
    <t>Утвержденно решением сессии Совета "О бюджете Екатеринославского сельского поселения на 2024 год и на плановый период 2025 и 2026 годов"</t>
  </si>
  <si>
    <t>299990</t>
  </si>
  <si>
    <t>Изготовление кадастровой и правоустанавливающей документации на земельные участки</t>
  </si>
  <si>
    <t>13</t>
  </si>
  <si>
    <t>Обеспечение дальнейшего развития материально-технической базы в сфере физической культуры и спорта</t>
  </si>
  <si>
    <t>Разработка проектно-сметной документации (стадия "Проектная документация")на стадион расположенный по адресу: Омская обл., Шербакульский район, с. Екатеринославка, ул. Степанца, д. 11.</t>
  </si>
  <si>
    <t>Капитальные вложения в объекты государственной (муниципальной) собственности</t>
  </si>
  <si>
    <t>Бюджетные инвестиции</t>
  </si>
  <si>
    <t>20001</t>
  </si>
  <si>
    <t>Муниципальная программа Екатеринославского сельского поселения Шербакульского муниципального района Омской области "Развитие экономического потенциала Екатеринославского сельского поселения Шербакульского муниципального района на 2021 - 2027 годы"</t>
  </si>
  <si>
    <t>Подпрограмма "Обеспечение безопасности дорожного движения в Екатеринославском сельском поселении Шербакульского муниципального района Омской области на 2021-2027 годы"</t>
  </si>
  <si>
    <t>"Об исполнении бюджета Екатеринославского сельского поселения за II квартал 2024 года"</t>
  </si>
  <si>
    <t>группам и подгруппам видов расходов классификации расходов бюджетов за II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</si>
</sst>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"/>
    <numFmt numFmtId="165" formatCode="00"/>
  </numFmts>
  <fonts count="10" x14ac:knownFonts="1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indexed="17"/>
      <name val="Times New Roman"/>
      <family val="1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/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Font="1" applyProtection="1"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49" fontId="1" fillId="0" borderId="0" xfId="1" applyNumberFormat="1"/>
    <xf numFmtId="0" fontId="5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Alignment="1" applyProtection="1">
      <alignment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/>
      <protection hidden="1"/>
    </xf>
    <xf numFmtId="0" fontId="7" fillId="0" borderId="0" xfId="1" applyFont="1" applyFill="1" applyProtection="1">
      <protection hidden="1"/>
    </xf>
    <xf numFmtId="0" fontId="5" fillId="0" borderId="5" xfId="1" applyFont="1" applyFill="1" applyBorder="1" applyProtection="1">
      <protection hidden="1"/>
    </xf>
    <xf numFmtId="0" fontId="5" fillId="0" borderId="2" xfId="1" applyFont="1" applyFill="1" applyBorder="1" applyProtection="1">
      <protection hidden="1"/>
    </xf>
    <xf numFmtId="0" fontId="5" fillId="0" borderId="1" xfId="1" applyFont="1" applyFill="1" applyBorder="1" applyProtection="1">
      <protection hidden="1"/>
    </xf>
    <xf numFmtId="0" fontId="5" fillId="0" borderId="0" xfId="1" applyFont="1" applyFill="1" applyProtection="1">
      <protection hidden="1"/>
    </xf>
    <xf numFmtId="0" fontId="5" fillId="0" borderId="8" xfId="1" applyNumberFormat="1" applyFont="1" applyFill="1" applyBorder="1" applyAlignment="1" applyProtection="1">
      <protection hidden="1"/>
    </xf>
    <xf numFmtId="0" fontId="5" fillId="0" borderId="6" xfId="1" applyNumberFormat="1" applyFont="1" applyFill="1" applyBorder="1" applyAlignment="1" applyProtection="1">
      <protection hidden="1"/>
    </xf>
    <xf numFmtId="0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0" xfId="1" applyNumberFormat="1" applyFont="1" applyFill="1" applyBorder="1" applyAlignment="1" applyProtection="1">
      <alignment horizontal="center" vertical="center"/>
      <protection hidden="1"/>
    </xf>
    <xf numFmtId="0" fontId="5" fillId="0" borderId="8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2" xfId="1" applyNumberFormat="1" applyFont="1" applyFill="1" applyBorder="1" applyAlignment="1" applyProtection="1">
      <alignment vertical="top" wrapText="1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5" fillId="0" borderId="2" xfId="1" applyNumberFormat="1" applyFont="1" applyFill="1" applyBorder="1" applyAlignment="1" applyProtection="1">
      <protection hidden="1"/>
    </xf>
    <xf numFmtId="164" fontId="5" fillId="0" borderId="2" xfId="1" applyNumberFormat="1" applyFont="1" applyFill="1" applyBorder="1" applyAlignment="1" applyProtection="1">
      <alignment horizontal="center" vertical="center"/>
      <protection hidden="1"/>
    </xf>
    <xf numFmtId="165" fontId="5" fillId="0" borderId="2" xfId="1" applyNumberFormat="1" applyFont="1" applyFill="1" applyBorder="1" applyAlignment="1" applyProtection="1">
      <alignment horizontal="center" vertical="center"/>
      <protection hidden="1"/>
    </xf>
    <xf numFmtId="49" fontId="5" fillId="0" borderId="2" xfId="1" applyNumberFormat="1" applyFont="1" applyFill="1" applyBorder="1" applyAlignment="1" applyProtection="1">
      <alignment horizontal="center" vertical="center"/>
      <protection hidden="1"/>
    </xf>
    <xf numFmtId="4" fontId="5" fillId="0" borderId="2" xfId="1" applyNumberFormat="1" applyFont="1" applyFill="1" applyBorder="1" applyAlignment="1" applyProtection="1">
      <protection hidden="1"/>
    </xf>
    <xf numFmtId="10" fontId="5" fillId="0" borderId="2" xfId="1" applyNumberFormat="1" applyFont="1" applyFill="1" applyBorder="1" applyAlignment="1" applyProtection="1">
      <protection hidden="1"/>
    </xf>
    <xf numFmtId="0" fontId="9" fillId="0" borderId="3" xfId="1" applyFont="1" applyFill="1" applyBorder="1" applyProtection="1">
      <protection hidden="1"/>
    </xf>
    <xf numFmtId="0" fontId="5" fillId="0" borderId="2" xfId="0" applyFont="1" applyFill="1" applyBorder="1" applyAlignment="1">
      <alignment vertical="top" wrapText="1"/>
    </xf>
    <xf numFmtId="0" fontId="5" fillId="0" borderId="2" xfId="1" applyNumberFormat="1" applyFont="1" applyFill="1" applyBorder="1" applyAlignment="1" applyProtection="1">
      <alignment wrapText="1"/>
      <protection hidden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5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0" xfId="1" applyFont="1" applyFill="1"/>
    <xf numFmtId="0" fontId="5" fillId="0" borderId="2" xfId="1" applyNumberFormat="1" applyFont="1" applyFill="1" applyBorder="1" applyAlignment="1" applyProtection="1">
      <alignment wrapText="1"/>
      <protection hidden="1"/>
    </xf>
    <xf numFmtId="0" fontId="5" fillId="0" borderId="2" xfId="1" applyNumberFormat="1" applyFont="1" applyFill="1" applyBorder="1" applyAlignment="1" applyProtection="1">
      <alignment wrapText="1"/>
      <protection hidden="1"/>
    </xf>
    <xf numFmtId="0" fontId="5" fillId="0" borderId="2" xfId="1" applyNumberFormat="1" applyFont="1" applyFill="1" applyBorder="1" applyAlignment="1" applyProtection="1">
      <alignment wrapText="1"/>
      <protection hidden="1"/>
    </xf>
    <xf numFmtId="0" fontId="5" fillId="0" borderId="2" xfId="1" applyNumberFormat="1" applyFont="1" applyFill="1" applyBorder="1" applyAlignment="1" applyProtection="1">
      <alignment wrapText="1"/>
      <protection hidden="1"/>
    </xf>
    <xf numFmtId="0" fontId="5" fillId="0" borderId="2" xfId="1" applyNumberFormat="1" applyFont="1" applyFill="1" applyBorder="1" applyAlignment="1" applyProtection="1">
      <alignment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5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/>
      <protection hidden="1"/>
    </xf>
    <xf numFmtId="49" fontId="5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6" fillId="0" borderId="0" xfId="1" applyNumberFormat="1" applyFont="1" applyFill="1" applyAlignment="1" applyProtection="1">
      <alignment horizontal="center" vertical="center"/>
      <protection hidden="1"/>
    </xf>
    <xf numFmtId="0" fontId="5" fillId="0" borderId="2" xfId="1" applyNumberFormat="1" applyFont="1" applyFill="1" applyBorder="1" applyAlignment="1" applyProtection="1">
      <alignment wrapText="1"/>
      <protection hidden="1"/>
    </xf>
    <xf numFmtId="0" fontId="5" fillId="0" borderId="12" xfId="1" applyNumberFormat="1" applyFont="1" applyFill="1" applyBorder="1" applyAlignment="1" applyProtection="1">
      <alignment horizontal="center" vertical="center"/>
      <protection hidden="1"/>
    </xf>
    <xf numFmtId="0" fontId="5" fillId="0" borderId="9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H98"/>
  <sheetViews>
    <sheetView showGridLines="0" tabSelected="1" zoomScale="62" zoomScaleNormal="62" zoomScaleSheetLayoutView="100" workbookViewId="0">
      <selection activeCell="AC26" sqref="AC26"/>
    </sheetView>
  </sheetViews>
  <sheetFormatPr defaultColWidth="0" defaultRowHeight="12.75" x14ac:dyDescent="0.2"/>
  <cols>
    <col min="1" max="1" width="4.85546875" style="3" customWidth="1"/>
    <col min="2" max="2" width="62.140625" style="3" customWidth="1"/>
    <col min="3" max="18" width="0" style="3" hidden="1" customWidth="1"/>
    <col min="19" max="19" width="0.85546875" style="3" hidden="1" customWidth="1"/>
    <col min="20" max="20" width="5.28515625" style="3" hidden="1" customWidth="1"/>
    <col min="21" max="21" width="1.42578125" style="3" hidden="1" customWidth="1"/>
    <col min="22" max="22" width="3.85546875" style="3" customWidth="1"/>
    <col min="23" max="24" width="3.7109375" style="3" customWidth="1"/>
    <col min="25" max="25" width="8.28515625" style="3" customWidth="1"/>
    <col min="26" max="26" width="0" style="3" hidden="1" customWidth="1"/>
    <col min="27" max="27" width="7.140625" style="3" customWidth="1"/>
    <col min="28" max="28" width="24.140625" style="3" customWidth="1"/>
    <col min="29" max="29" width="16.140625" style="3" customWidth="1"/>
    <col min="30" max="30" width="19.140625" style="3" customWidth="1"/>
    <col min="31" max="31" width="13.140625" style="3" customWidth="1"/>
    <col min="32" max="32" width="19.28515625" style="3" hidden="1" customWidth="1"/>
    <col min="33" max="33" width="22" style="3" hidden="1" customWidth="1"/>
    <col min="34" max="34" width="20.85546875" style="3" hidden="1" customWidth="1"/>
    <col min="35" max="255" width="9.140625" style="3" customWidth="1"/>
    <col min="256" max="16384" width="0" style="3" hidden="1"/>
  </cols>
  <sheetData>
    <row r="1" spans="1:242" s="1" customFormat="1" ht="18.75" x14ac:dyDescent="0.25">
      <c r="A1" s="60" t="s">
        <v>98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9"/>
      <c r="AF1" s="15"/>
      <c r="AG1" s="15"/>
      <c r="AH1" s="4" t="s">
        <v>61</v>
      </c>
    </row>
    <row r="2" spans="1:242" s="1" customFormat="1" ht="18.75" x14ac:dyDescent="0.25">
      <c r="A2" s="60" t="s">
        <v>91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9"/>
      <c r="AF2" s="15"/>
      <c r="AG2" s="15"/>
      <c r="AH2" s="4" t="s">
        <v>0</v>
      </c>
    </row>
    <row r="3" spans="1:242" s="1" customFormat="1" ht="21" customHeight="1" x14ac:dyDescent="0.25">
      <c r="A3" s="60" t="s">
        <v>126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60"/>
      <c r="AE3" s="9"/>
      <c r="AF3" s="15"/>
      <c r="AG3" s="15"/>
      <c r="AH3" s="4" t="s">
        <v>62</v>
      </c>
    </row>
    <row r="4" spans="1:242" s="1" customFormat="1" ht="29.25" customHeight="1" x14ac:dyDescent="0.2">
      <c r="A4" s="61" t="s">
        <v>99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10"/>
      <c r="AF4" s="10"/>
      <c r="AG4" s="10"/>
      <c r="AH4" s="7"/>
    </row>
    <row r="5" spans="1:242" s="1" customFormat="1" ht="18" customHeight="1" x14ac:dyDescent="0.2">
      <c r="A5" s="61" t="s">
        <v>100</v>
      </c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10"/>
      <c r="AF5" s="10"/>
      <c r="AG5" s="10"/>
      <c r="AH5" s="7"/>
    </row>
    <row r="6" spans="1:242" s="1" customFormat="1" ht="21" customHeight="1" x14ac:dyDescent="0.2">
      <c r="A6" s="61" t="s">
        <v>60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10"/>
      <c r="AF6" s="10"/>
      <c r="AG6" s="10"/>
      <c r="AH6" s="7"/>
    </row>
    <row r="7" spans="1:242" s="1" customFormat="1" ht="18.75" x14ac:dyDescent="0.2">
      <c r="A7" s="61" t="s">
        <v>127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10"/>
      <c r="AF7" s="10"/>
      <c r="AG7" s="10"/>
      <c r="AH7" s="6"/>
    </row>
    <row r="8" spans="1:242" s="1" customFormat="1" ht="13.5" customHeight="1" x14ac:dyDescent="0.2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</row>
    <row r="9" spans="1:242" s="5" customFormat="1" ht="46.5" customHeight="1" x14ac:dyDescent="0.25">
      <c r="A9" s="54"/>
      <c r="B9" s="56" t="s">
        <v>52</v>
      </c>
      <c r="C9" s="57"/>
      <c r="D9" s="57"/>
      <c r="E9" s="64"/>
      <c r="F9" s="18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20"/>
      <c r="S9" s="56" t="s">
        <v>51</v>
      </c>
      <c r="T9" s="56"/>
      <c r="U9" s="56"/>
      <c r="V9" s="56"/>
      <c r="W9" s="56"/>
      <c r="X9" s="56"/>
      <c r="Y9" s="56"/>
      <c r="Z9" s="56"/>
      <c r="AA9" s="56"/>
      <c r="AB9" s="58" t="s">
        <v>115</v>
      </c>
      <c r="AC9" s="52" t="s">
        <v>92</v>
      </c>
      <c r="AD9" s="53"/>
      <c r="AE9" s="21"/>
      <c r="AF9" s="21"/>
      <c r="AG9" s="21"/>
    </row>
    <row r="10" spans="1:242" s="5" customFormat="1" ht="86.25" customHeight="1" x14ac:dyDescent="0.25">
      <c r="A10" s="55"/>
      <c r="B10" s="56"/>
      <c r="C10" s="57"/>
      <c r="D10" s="57"/>
      <c r="E10" s="64"/>
      <c r="F10" s="22" t="s">
        <v>1</v>
      </c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4" t="s">
        <v>53</v>
      </c>
      <c r="T10" s="25" t="s">
        <v>2</v>
      </c>
      <c r="U10" s="14" t="s">
        <v>3</v>
      </c>
      <c r="V10" s="56" t="s">
        <v>4</v>
      </c>
      <c r="W10" s="56"/>
      <c r="X10" s="56"/>
      <c r="Y10" s="56"/>
      <c r="Z10" s="26" t="s">
        <v>4</v>
      </c>
      <c r="AA10" s="27" t="s">
        <v>5</v>
      </c>
      <c r="AB10" s="59"/>
      <c r="AC10" s="28" t="s">
        <v>94</v>
      </c>
      <c r="AD10" s="28" t="s">
        <v>93</v>
      </c>
      <c r="AE10" s="21"/>
      <c r="AF10" s="21"/>
      <c r="AG10" s="21"/>
    </row>
    <row r="11" spans="1:242" s="1" customFormat="1" ht="18" customHeight="1" x14ac:dyDescent="0.2">
      <c r="A11" s="11">
        <v>1</v>
      </c>
      <c r="B11" s="12">
        <v>2</v>
      </c>
      <c r="C11" s="57"/>
      <c r="D11" s="57"/>
      <c r="E11" s="64"/>
      <c r="F11" s="29" t="s">
        <v>6</v>
      </c>
      <c r="G11" s="24" t="s">
        <v>7</v>
      </c>
      <c r="H11" s="24" t="s">
        <v>8</v>
      </c>
      <c r="I11" s="24" t="s">
        <v>9</v>
      </c>
      <c r="J11" s="24"/>
      <c r="K11" s="24"/>
      <c r="L11" s="24" t="s">
        <v>10</v>
      </c>
      <c r="M11" s="24" t="s">
        <v>11</v>
      </c>
      <c r="N11" s="24" t="s">
        <v>12</v>
      </c>
      <c r="O11" s="24"/>
      <c r="P11" s="24" t="s">
        <v>13</v>
      </c>
      <c r="Q11" s="24" t="s">
        <v>14</v>
      </c>
      <c r="R11" s="25" t="s">
        <v>15</v>
      </c>
      <c r="S11" s="11">
        <v>3</v>
      </c>
      <c r="T11" s="12">
        <v>4</v>
      </c>
      <c r="U11" s="30">
        <v>5</v>
      </c>
      <c r="V11" s="63">
        <v>3</v>
      </c>
      <c r="W11" s="63"/>
      <c r="X11" s="63"/>
      <c r="Y11" s="63"/>
      <c r="Z11" s="31">
        <v>6</v>
      </c>
      <c r="AA11" s="32">
        <v>4</v>
      </c>
      <c r="AB11" s="12">
        <v>5</v>
      </c>
      <c r="AC11" s="12">
        <v>6</v>
      </c>
      <c r="AD11" s="12">
        <v>7</v>
      </c>
      <c r="AE11" s="16"/>
      <c r="AF11" s="16"/>
      <c r="AG11" s="16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</row>
    <row r="12" spans="1:242" s="1" customFormat="1" ht="79.5" customHeight="1" x14ac:dyDescent="0.25">
      <c r="A12" s="12" t="s">
        <v>1</v>
      </c>
      <c r="B12" s="33" t="s">
        <v>124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34" t="s">
        <v>28</v>
      </c>
      <c r="P12" s="35" t="s">
        <v>29</v>
      </c>
      <c r="Q12" s="35">
        <v>121</v>
      </c>
      <c r="R12" s="35">
        <v>10100</v>
      </c>
      <c r="S12" s="36">
        <v>604</v>
      </c>
      <c r="T12" s="37">
        <v>1</v>
      </c>
      <c r="U12" s="37">
        <v>2</v>
      </c>
      <c r="V12" s="38" t="s">
        <v>38</v>
      </c>
      <c r="W12" s="38" t="s">
        <v>19</v>
      </c>
      <c r="X12" s="38" t="s">
        <v>17</v>
      </c>
      <c r="Y12" s="38" t="s">
        <v>63</v>
      </c>
      <c r="Z12" s="38" t="s">
        <v>20</v>
      </c>
      <c r="AA12" s="38" t="s">
        <v>1</v>
      </c>
      <c r="AB12" s="39">
        <f>AB13+AB83</f>
        <v>16415502.750000002</v>
      </c>
      <c r="AC12" s="39">
        <f>AC13+AC83</f>
        <v>7219798.8300000001</v>
      </c>
      <c r="AD12" s="40">
        <f>AC12/AB12</f>
        <v>0.43981588258087306</v>
      </c>
      <c r="AE12" s="41"/>
      <c r="AF12" s="17"/>
      <c r="AG12" s="17"/>
    </row>
    <row r="13" spans="1:242" s="1" customFormat="1" ht="72.75" customHeight="1" x14ac:dyDescent="0.25">
      <c r="A13" s="12" t="s">
        <v>1</v>
      </c>
      <c r="B13" s="33" t="s">
        <v>71</v>
      </c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34" t="s">
        <v>28</v>
      </c>
      <c r="P13" s="35" t="s">
        <v>29</v>
      </c>
      <c r="Q13" s="35">
        <v>121</v>
      </c>
      <c r="R13" s="35">
        <v>10100</v>
      </c>
      <c r="S13" s="36">
        <v>604</v>
      </c>
      <c r="T13" s="37">
        <v>1</v>
      </c>
      <c r="U13" s="37">
        <v>2</v>
      </c>
      <c r="V13" s="38" t="s">
        <v>38</v>
      </c>
      <c r="W13" s="38" t="s">
        <v>16</v>
      </c>
      <c r="X13" s="38" t="s">
        <v>17</v>
      </c>
      <c r="Y13" s="38" t="s">
        <v>63</v>
      </c>
      <c r="Z13" s="38" t="s">
        <v>21</v>
      </c>
      <c r="AA13" s="38" t="s">
        <v>1</v>
      </c>
      <c r="AB13" s="39">
        <f>AB14+AB40+AB44+AB48+AB52+AB59+AB63+AB67+AB71+AB75+AB79</f>
        <v>13196569.610000001</v>
      </c>
      <c r="AC13" s="39">
        <f>AC14+AC40+AC44+AC48+AC52+AC59+AC63+AC67+AC72+AC75+AC79</f>
        <v>5970835.1000000006</v>
      </c>
      <c r="AD13" s="40">
        <f>AC13/AB13</f>
        <v>0.4524535751681607</v>
      </c>
      <c r="AE13" s="41"/>
      <c r="AF13" s="17"/>
      <c r="AG13" s="17"/>
    </row>
    <row r="14" spans="1:242" s="1" customFormat="1" ht="46.5" customHeight="1" x14ac:dyDescent="0.25">
      <c r="A14" s="12"/>
      <c r="B14" s="42" t="s">
        <v>72</v>
      </c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34"/>
      <c r="P14" s="35"/>
      <c r="Q14" s="35"/>
      <c r="R14" s="35"/>
      <c r="S14" s="36"/>
      <c r="T14" s="37"/>
      <c r="U14" s="37"/>
      <c r="V14" s="38" t="s">
        <v>38</v>
      </c>
      <c r="W14" s="38" t="s">
        <v>16</v>
      </c>
      <c r="X14" s="38" t="s">
        <v>36</v>
      </c>
      <c r="Y14" s="38" t="s">
        <v>63</v>
      </c>
      <c r="Z14" s="38"/>
      <c r="AA14" s="38"/>
      <c r="AB14" s="39">
        <f>AB15+AB22+AB25+AB28+AB31+AB34+AB37</f>
        <v>7110334.2300000004</v>
      </c>
      <c r="AC14" s="39">
        <f>AC15+AC22+AC25+AC28+AC31+AC34+AC37</f>
        <v>3400276.8200000003</v>
      </c>
      <c r="AD14" s="40">
        <f>AC14/AB14</f>
        <v>0.47821617240628644</v>
      </c>
      <c r="AE14" s="41"/>
      <c r="AF14" s="17"/>
      <c r="AG14" s="17"/>
    </row>
    <row r="15" spans="1:242" s="1" customFormat="1" ht="30.75" customHeight="1" x14ac:dyDescent="0.25">
      <c r="A15" s="12" t="s">
        <v>1</v>
      </c>
      <c r="B15" s="33" t="s">
        <v>22</v>
      </c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34" t="s">
        <v>28</v>
      </c>
      <c r="P15" s="35" t="s">
        <v>29</v>
      </c>
      <c r="Q15" s="35">
        <v>121</v>
      </c>
      <c r="R15" s="35">
        <v>10100</v>
      </c>
      <c r="S15" s="36">
        <v>604</v>
      </c>
      <c r="T15" s="37">
        <v>1</v>
      </c>
      <c r="U15" s="37">
        <v>2</v>
      </c>
      <c r="V15" s="38" t="s">
        <v>38</v>
      </c>
      <c r="W15" s="38" t="s">
        <v>16</v>
      </c>
      <c r="X15" s="38" t="s">
        <v>36</v>
      </c>
      <c r="Y15" s="38" t="s">
        <v>64</v>
      </c>
      <c r="Z15" s="38" t="s">
        <v>30</v>
      </c>
      <c r="AA15" s="38" t="s">
        <v>1</v>
      </c>
      <c r="AB15" s="39">
        <f>AB16+AB18+AB20</f>
        <v>4788330</v>
      </c>
      <c r="AC15" s="39">
        <f>AC16+AC18+AC20</f>
        <v>2486166.3800000004</v>
      </c>
      <c r="AD15" s="40">
        <f>AC15/AB15</f>
        <v>0.5192136673955221</v>
      </c>
      <c r="AE15" s="41"/>
      <c r="AF15" s="17"/>
      <c r="AG15" s="17"/>
    </row>
    <row r="16" spans="1:242" s="1" customFormat="1" ht="66" customHeight="1" x14ac:dyDescent="0.25">
      <c r="A16" s="12"/>
      <c r="B16" s="44" t="s">
        <v>70</v>
      </c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34"/>
      <c r="P16" s="35"/>
      <c r="Q16" s="35"/>
      <c r="R16" s="35"/>
      <c r="S16" s="36"/>
      <c r="T16" s="37"/>
      <c r="U16" s="37"/>
      <c r="V16" s="38" t="s">
        <v>38</v>
      </c>
      <c r="W16" s="38" t="s">
        <v>16</v>
      </c>
      <c r="X16" s="38" t="s">
        <v>36</v>
      </c>
      <c r="Y16" s="38" t="s">
        <v>64</v>
      </c>
      <c r="Z16" s="38" t="s">
        <v>30</v>
      </c>
      <c r="AA16" s="38" t="s">
        <v>69</v>
      </c>
      <c r="AB16" s="39">
        <f>AB17</f>
        <v>4473430</v>
      </c>
      <c r="AC16" s="39">
        <f>AC17</f>
        <v>2383078.9900000002</v>
      </c>
      <c r="AD16" s="40">
        <f>AC16/AB16</f>
        <v>0.53271851576977847</v>
      </c>
      <c r="AE16" s="41"/>
      <c r="AF16" s="17"/>
      <c r="AG16" s="17"/>
    </row>
    <row r="17" spans="1:33" s="1" customFormat="1" ht="31.5" x14ac:dyDescent="0.25">
      <c r="A17" s="12" t="s">
        <v>1</v>
      </c>
      <c r="B17" s="33" t="s">
        <v>24</v>
      </c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34" t="s">
        <v>28</v>
      </c>
      <c r="P17" s="35" t="s">
        <v>29</v>
      </c>
      <c r="Q17" s="35">
        <v>121</v>
      </c>
      <c r="R17" s="35">
        <v>10100</v>
      </c>
      <c r="S17" s="36">
        <v>604</v>
      </c>
      <c r="T17" s="37">
        <v>1</v>
      </c>
      <c r="U17" s="37">
        <v>2</v>
      </c>
      <c r="V17" s="38" t="s">
        <v>38</v>
      </c>
      <c r="W17" s="38" t="s">
        <v>16</v>
      </c>
      <c r="X17" s="38" t="s">
        <v>36</v>
      </c>
      <c r="Y17" s="38" t="s">
        <v>64</v>
      </c>
      <c r="Z17" s="38" t="s">
        <v>30</v>
      </c>
      <c r="AA17" s="38">
        <v>120</v>
      </c>
      <c r="AB17" s="39">
        <v>4473430</v>
      </c>
      <c r="AC17" s="39">
        <v>2383078.9900000002</v>
      </c>
      <c r="AD17" s="40">
        <f>AD16</f>
        <v>0.53271851576977847</v>
      </c>
      <c r="AE17" s="41"/>
      <c r="AF17" s="17"/>
      <c r="AG17" s="17"/>
    </row>
    <row r="18" spans="1:33" s="1" customFormat="1" ht="36.75" customHeight="1" x14ac:dyDescent="0.25">
      <c r="A18" s="12"/>
      <c r="B18" s="44" t="s">
        <v>76</v>
      </c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34"/>
      <c r="P18" s="35"/>
      <c r="Q18" s="35"/>
      <c r="R18" s="35"/>
      <c r="S18" s="36"/>
      <c r="T18" s="37"/>
      <c r="U18" s="37"/>
      <c r="V18" s="38" t="s">
        <v>38</v>
      </c>
      <c r="W18" s="38" t="s">
        <v>16</v>
      </c>
      <c r="X18" s="38" t="s">
        <v>36</v>
      </c>
      <c r="Y18" s="38" t="s">
        <v>64</v>
      </c>
      <c r="Z18" s="38"/>
      <c r="AA18" s="38" t="s">
        <v>74</v>
      </c>
      <c r="AB18" s="39">
        <f>AB19</f>
        <v>309800</v>
      </c>
      <c r="AC18" s="39">
        <f>AC19</f>
        <v>101287.39</v>
      </c>
      <c r="AD18" s="40">
        <f>AC18/AB18</f>
        <v>0.32694444803098771</v>
      </c>
      <c r="AE18" s="41"/>
      <c r="AF18" s="17"/>
      <c r="AG18" s="17"/>
    </row>
    <row r="19" spans="1:33" s="1" customFormat="1" ht="38.25" customHeight="1" x14ac:dyDescent="0.25">
      <c r="A19" s="12"/>
      <c r="B19" s="33" t="s">
        <v>25</v>
      </c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34"/>
      <c r="P19" s="35"/>
      <c r="Q19" s="35"/>
      <c r="R19" s="35"/>
      <c r="S19" s="36"/>
      <c r="T19" s="37"/>
      <c r="U19" s="37"/>
      <c r="V19" s="38" t="s">
        <v>38</v>
      </c>
      <c r="W19" s="38" t="s">
        <v>16</v>
      </c>
      <c r="X19" s="38" t="s">
        <v>36</v>
      </c>
      <c r="Y19" s="38" t="s">
        <v>64</v>
      </c>
      <c r="Z19" s="38"/>
      <c r="AA19" s="38" t="s">
        <v>57</v>
      </c>
      <c r="AB19" s="39">
        <v>309800</v>
      </c>
      <c r="AC19" s="39">
        <v>101287.39</v>
      </c>
      <c r="AD19" s="40">
        <f>AD18</f>
        <v>0.32694444803098771</v>
      </c>
      <c r="AE19" s="41"/>
      <c r="AF19" s="17"/>
      <c r="AG19" s="17"/>
    </row>
    <row r="20" spans="1:33" s="1" customFormat="1" ht="15.75" x14ac:dyDescent="0.25">
      <c r="A20" s="12"/>
      <c r="B20" s="33" t="s">
        <v>77</v>
      </c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34"/>
      <c r="P20" s="35"/>
      <c r="Q20" s="35"/>
      <c r="R20" s="35"/>
      <c r="S20" s="36"/>
      <c r="T20" s="37"/>
      <c r="U20" s="37"/>
      <c r="V20" s="38" t="s">
        <v>38</v>
      </c>
      <c r="W20" s="38" t="s">
        <v>16</v>
      </c>
      <c r="X20" s="38" t="s">
        <v>36</v>
      </c>
      <c r="Y20" s="38" t="s">
        <v>64</v>
      </c>
      <c r="Z20" s="38"/>
      <c r="AA20" s="38" t="s">
        <v>75</v>
      </c>
      <c r="AB20" s="39">
        <f>AB21</f>
        <v>5100</v>
      </c>
      <c r="AC20" s="39">
        <f>AC21</f>
        <v>1800</v>
      </c>
      <c r="AD20" s="40">
        <f>AC20/AB20</f>
        <v>0.35294117647058826</v>
      </c>
      <c r="AE20" s="41"/>
      <c r="AF20" s="17"/>
      <c r="AG20" s="17"/>
    </row>
    <row r="21" spans="1:33" s="1" customFormat="1" ht="15.75" x14ac:dyDescent="0.25">
      <c r="A21" s="12"/>
      <c r="B21" s="33" t="s">
        <v>26</v>
      </c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34"/>
      <c r="P21" s="35"/>
      <c r="Q21" s="35"/>
      <c r="R21" s="35"/>
      <c r="S21" s="36"/>
      <c r="T21" s="37"/>
      <c r="U21" s="37"/>
      <c r="V21" s="38" t="s">
        <v>38</v>
      </c>
      <c r="W21" s="38" t="s">
        <v>16</v>
      </c>
      <c r="X21" s="38" t="s">
        <v>36</v>
      </c>
      <c r="Y21" s="38" t="s">
        <v>64</v>
      </c>
      <c r="Z21" s="38"/>
      <c r="AA21" s="38" t="s">
        <v>54</v>
      </c>
      <c r="AB21" s="39">
        <v>5100</v>
      </c>
      <c r="AC21" s="39">
        <v>1800</v>
      </c>
      <c r="AD21" s="40">
        <f>AD20</f>
        <v>0.35294117647058826</v>
      </c>
      <c r="AE21" s="41"/>
      <c r="AF21" s="17"/>
      <c r="AG21" s="17"/>
    </row>
    <row r="22" spans="1:33" s="1" customFormat="1" ht="15.75" x14ac:dyDescent="0.25">
      <c r="A22" s="12"/>
      <c r="B22" s="33" t="s">
        <v>32</v>
      </c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34"/>
      <c r="P22" s="35"/>
      <c r="Q22" s="35"/>
      <c r="R22" s="35"/>
      <c r="S22" s="36"/>
      <c r="T22" s="37"/>
      <c r="U22" s="37"/>
      <c r="V22" s="38" t="s">
        <v>38</v>
      </c>
      <c r="W22" s="38" t="s">
        <v>16</v>
      </c>
      <c r="X22" s="38" t="s">
        <v>36</v>
      </c>
      <c r="Y22" s="38" t="s">
        <v>65</v>
      </c>
      <c r="Z22" s="38"/>
      <c r="AA22" s="38"/>
      <c r="AB22" s="39">
        <f>AB23</f>
        <v>1426716</v>
      </c>
      <c r="AC22" s="39">
        <f>AC23</f>
        <v>737818.3</v>
      </c>
      <c r="AD22" s="40">
        <f>AC22/AB22</f>
        <v>0.51714447724704848</v>
      </c>
      <c r="AE22" s="41"/>
      <c r="AF22" s="17"/>
      <c r="AG22" s="17"/>
    </row>
    <row r="23" spans="1:33" s="1" customFormat="1" ht="31.5" x14ac:dyDescent="0.25">
      <c r="A23" s="12"/>
      <c r="B23" s="33" t="s">
        <v>76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34"/>
      <c r="P23" s="35"/>
      <c r="Q23" s="35"/>
      <c r="R23" s="35"/>
      <c r="S23" s="36"/>
      <c r="T23" s="37"/>
      <c r="U23" s="37"/>
      <c r="V23" s="38" t="s">
        <v>38</v>
      </c>
      <c r="W23" s="38" t="s">
        <v>16</v>
      </c>
      <c r="X23" s="38" t="s">
        <v>36</v>
      </c>
      <c r="Y23" s="38" t="s">
        <v>65</v>
      </c>
      <c r="Z23" s="38"/>
      <c r="AA23" s="38" t="s">
        <v>74</v>
      </c>
      <c r="AB23" s="39">
        <f>AB24</f>
        <v>1426716</v>
      </c>
      <c r="AC23" s="39">
        <f>AC24</f>
        <v>737818.3</v>
      </c>
      <c r="AD23" s="40">
        <f t="shared" ref="AD23:AD24" si="0">AD22</f>
        <v>0.51714447724704848</v>
      </c>
      <c r="AE23" s="41"/>
      <c r="AF23" s="17"/>
      <c r="AG23" s="17"/>
    </row>
    <row r="24" spans="1:33" s="1" customFormat="1" ht="31.5" x14ac:dyDescent="0.25">
      <c r="A24" s="12"/>
      <c r="B24" s="33" t="s">
        <v>25</v>
      </c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34"/>
      <c r="P24" s="35"/>
      <c r="Q24" s="35"/>
      <c r="R24" s="35"/>
      <c r="S24" s="36"/>
      <c r="T24" s="37"/>
      <c r="U24" s="37"/>
      <c r="V24" s="38" t="s">
        <v>38</v>
      </c>
      <c r="W24" s="38" t="s">
        <v>16</v>
      </c>
      <c r="X24" s="38" t="s">
        <v>36</v>
      </c>
      <c r="Y24" s="38" t="s">
        <v>65</v>
      </c>
      <c r="Z24" s="38"/>
      <c r="AA24" s="38" t="s">
        <v>57</v>
      </c>
      <c r="AB24" s="39">
        <v>1426716</v>
      </c>
      <c r="AC24" s="39">
        <v>737818.3</v>
      </c>
      <c r="AD24" s="40">
        <f t="shared" si="0"/>
        <v>0.51714447724704848</v>
      </c>
      <c r="AE24" s="41"/>
      <c r="AF24" s="17"/>
      <c r="AG24" s="17"/>
    </row>
    <row r="25" spans="1:33" s="1" customFormat="1" ht="99" customHeight="1" x14ac:dyDescent="0.25">
      <c r="A25" s="12"/>
      <c r="B25" s="33" t="s">
        <v>97</v>
      </c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34"/>
      <c r="P25" s="35"/>
      <c r="Q25" s="35"/>
      <c r="R25" s="35"/>
      <c r="S25" s="36"/>
      <c r="T25" s="37"/>
      <c r="U25" s="37"/>
      <c r="V25" s="38" t="s">
        <v>38</v>
      </c>
      <c r="W25" s="38" t="s">
        <v>16</v>
      </c>
      <c r="X25" s="38" t="s">
        <v>36</v>
      </c>
      <c r="Y25" s="38" t="s">
        <v>95</v>
      </c>
      <c r="Z25" s="38"/>
      <c r="AA25" s="38"/>
      <c r="AB25" s="39">
        <f>AB26</f>
        <v>3888.86</v>
      </c>
      <c r="AC25" s="39">
        <f>AC26</f>
        <v>3888.86</v>
      </c>
      <c r="AD25" s="40">
        <v>0</v>
      </c>
      <c r="AE25" s="41"/>
      <c r="AF25" s="17"/>
      <c r="AG25" s="17"/>
    </row>
    <row r="26" spans="1:33" s="1" customFormat="1" ht="28.5" customHeight="1" x14ac:dyDescent="0.25">
      <c r="A26" s="12"/>
      <c r="B26" s="33" t="s">
        <v>76</v>
      </c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34"/>
      <c r="P26" s="35"/>
      <c r="Q26" s="35"/>
      <c r="R26" s="35"/>
      <c r="S26" s="36"/>
      <c r="T26" s="37"/>
      <c r="U26" s="37"/>
      <c r="V26" s="38" t="s">
        <v>38</v>
      </c>
      <c r="W26" s="38" t="s">
        <v>16</v>
      </c>
      <c r="X26" s="38" t="s">
        <v>36</v>
      </c>
      <c r="Y26" s="38" t="s">
        <v>95</v>
      </c>
      <c r="Z26" s="38"/>
      <c r="AA26" s="38" t="s">
        <v>74</v>
      </c>
      <c r="AB26" s="39">
        <f>AB27</f>
        <v>3888.86</v>
      </c>
      <c r="AC26" s="39">
        <f>AC27</f>
        <v>3888.86</v>
      </c>
      <c r="AD26" s="40">
        <v>0</v>
      </c>
      <c r="AE26" s="41"/>
      <c r="AF26" s="17"/>
      <c r="AG26" s="17"/>
    </row>
    <row r="27" spans="1:33" s="1" customFormat="1" ht="31.5" x14ac:dyDescent="0.25">
      <c r="A27" s="12"/>
      <c r="B27" s="33" t="s">
        <v>96</v>
      </c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34"/>
      <c r="P27" s="35"/>
      <c r="Q27" s="35"/>
      <c r="R27" s="35"/>
      <c r="S27" s="36"/>
      <c r="T27" s="37"/>
      <c r="U27" s="37"/>
      <c r="V27" s="38" t="s">
        <v>38</v>
      </c>
      <c r="W27" s="38" t="s">
        <v>16</v>
      </c>
      <c r="X27" s="38" t="s">
        <v>36</v>
      </c>
      <c r="Y27" s="38" t="s">
        <v>95</v>
      </c>
      <c r="Z27" s="38"/>
      <c r="AA27" s="38" t="s">
        <v>57</v>
      </c>
      <c r="AB27" s="39">
        <v>3888.86</v>
      </c>
      <c r="AC27" s="39">
        <v>3888.86</v>
      </c>
      <c r="AD27" s="40">
        <v>0</v>
      </c>
      <c r="AE27" s="41"/>
      <c r="AF27" s="17"/>
      <c r="AG27" s="17"/>
    </row>
    <row r="28" spans="1:33" s="1" customFormat="1" ht="51" customHeight="1" x14ac:dyDescent="0.25">
      <c r="A28" s="12"/>
      <c r="B28" s="33" t="s">
        <v>101</v>
      </c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34"/>
      <c r="P28" s="35"/>
      <c r="Q28" s="35"/>
      <c r="R28" s="35"/>
      <c r="S28" s="36"/>
      <c r="T28" s="37"/>
      <c r="U28" s="37"/>
      <c r="V28" s="38" t="s">
        <v>38</v>
      </c>
      <c r="W28" s="38" t="s">
        <v>16</v>
      </c>
      <c r="X28" s="38" t="s">
        <v>36</v>
      </c>
      <c r="Y28" s="38" t="s">
        <v>102</v>
      </c>
      <c r="Z28" s="38"/>
      <c r="AA28" s="38"/>
      <c r="AB28" s="39">
        <f>AB29</f>
        <v>3888.86</v>
      </c>
      <c r="AC28" s="39">
        <f>AC29</f>
        <v>3888.86</v>
      </c>
      <c r="AD28" s="40">
        <v>0</v>
      </c>
      <c r="AE28" s="41"/>
      <c r="AF28" s="17"/>
      <c r="AG28" s="17"/>
    </row>
    <row r="29" spans="1:33" s="1" customFormat="1" ht="31.5" x14ac:dyDescent="0.25">
      <c r="A29" s="12"/>
      <c r="B29" s="33" t="s">
        <v>76</v>
      </c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34"/>
      <c r="P29" s="35"/>
      <c r="Q29" s="35"/>
      <c r="R29" s="35"/>
      <c r="S29" s="36"/>
      <c r="T29" s="37"/>
      <c r="U29" s="37"/>
      <c r="V29" s="38" t="s">
        <v>38</v>
      </c>
      <c r="W29" s="38" t="s">
        <v>16</v>
      </c>
      <c r="X29" s="38" t="s">
        <v>36</v>
      </c>
      <c r="Y29" s="38" t="s">
        <v>102</v>
      </c>
      <c r="Z29" s="38"/>
      <c r="AA29" s="38" t="s">
        <v>74</v>
      </c>
      <c r="AB29" s="39">
        <f>AB30</f>
        <v>3888.86</v>
      </c>
      <c r="AC29" s="39">
        <f>AC30</f>
        <v>3888.86</v>
      </c>
      <c r="AD29" s="40">
        <v>0</v>
      </c>
      <c r="AE29" s="41"/>
      <c r="AF29" s="17"/>
      <c r="AG29" s="17"/>
    </row>
    <row r="30" spans="1:33" s="1" customFormat="1" ht="31.5" x14ac:dyDescent="0.25">
      <c r="A30" s="12"/>
      <c r="B30" s="33" t="s">
        <v>96</v>
      </c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34"/>
      <c r="P30" s="35"/>
      <c r="Q30" s="35"/>
      <c r="R30" s="35"/>
      <c r="S30" s="36"/>
      <c r="T30" s="37"/>
      <c r="U30" s="37"/>
      <c r="V30" s="38" t="s">
        <v>38</v>
      </c>
      <c r="W30" s="38" t="s">
        <v>16</v>
      </c>
      <c r="X30" s="38" t="s">
        <v>36</v>
      </c>
      <c r="Y30" s="38" t="s">
        <v>102</v>
      </c>
      <c r="Z30" s="38"/>
      <c r="AA30" s="38" t="s">
        <v>57</v>
      </c>
      <c r="AB30" s="39">
        <v>3888.86</v>
      </c>
      <c r="AC30" s="39">
        <v>3888.86</v>
      </c>
      <c r="AD30" s="40">
        <v>0</v>
      </c>
      <c r="AE30" s="41"/>
      <c r="AF30" s="17"/>
      <c r="AG30" s="17"/>
    </row>
    <row r="31" spans="1:33" s="1" customFormat="1" ht="78.75" x14ac:dyDescent="0.25">
      <c r="A31" s="12"/>
      <c r="B31" s="33" t="s">
        <v>105</v>
      </c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34"/>
      <c r="P31" s="35"/>
      <c r="Q31" s="35"/>
      <c r="R31" s="35"/>
      <c r="S31" s="36"/>
      <c r="T31" s="37"/>
      <c r="U31" s="37"/>
      <c r="V31" s="38" t="s">
        <v>38</v>
      </c>
      <c r="W31" s="38" t="s">
        <v>16</v>
      </c>
      <c r="X31" s="38" t="s">
        <v>36</v>
      </c>
      <c r="Y31" s="38" t="s">
        <v>104</v>
      </c>
      <c r="Z31" s="38"/>
      <c r="AA31" s="38"/>
      <c r="AB31" s="39">
        <f>AB33</f>
        <v>143833.95000000001</v>
      </c>
      <c r="AC31" s="39">
        <f>AC32</f>
        <v>37582.42</v>
      </c>
      <c r="AD31" s="40">
        <f>AD32</f>
        <v>0.26129032818746895</v>
      </c>
      <c r="AE31" s="41"/>
      <c r="AF31" s="17"/>
      <c r="AG31" s="17"/>
    </row>
    <row r="32" spans="1:33" s="1" customFormat="1" ht="31.5" x14ac:dyDescent="0.25">
      <c r="A32" s="12"/>
      <c r="B32" s="33" t="s">
        <v>76</v>
      </c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34"/>
      <c r="P32" s="35"/>
      <c r="Q32" s="35"/>
      <c r="R32" s="35"/>
      <c r="S32" s="36"/>
      <c r="T32" s="37"/>
      <c r="U32" s="37"/>
      <c r="V32" s="38" t="s">
        <v>38</v>
      </c>
      <c r="W32" s="38" t="s">
        <v>16</v>
      </c>
      <c r="X32" s="38" t="s">
        <v>36</v>
      </c>
      <c r="Y32" s="38" t="s">
        <v>104</v>
      </c>
      <c r="Z32" s="38"/>
      <c r="AA32" s="38" t="s">
        <v>74</v>
      </c>
      <c r="AB32" s="39">
        <f>AB33</f>
        <v>143833.95000000001</v>
      </c>
      <c r="AC32" s="39">
        <f>AC33</f>
        <v>37582.42</v>
      </c>
      <c r="AD32" s="40">
        <f>AD33</f>
        <v>0.26129032818746895</v>
      </c>
      <c r="AE32" s="41"/>
      <c r="AF32" s="17"/>
      <c r="AG32" s="17"/>
    </row>
    <row r="33" spans="1:33" s="1" customFormat="1" ht="31.5" x14ac:dyDescent="0.25">
      <c r="A33" s="12"/>
      <c r="B33" s="33" t="s">
        <v>25</v>
      </c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34"/>
      <c r="P33" s="35"/>
      <c r="Q33" s="35"/>
      <c r="R33" s="35"/>
      <c r="S33" s="36"/>
      <c r="T33" s="37"/>
      <c r="U33" s="37"/>
      <c r="V33" s="38" t="s">
        <v>38</v>
      </c>
      <c r="W33" s="38" t="s">
        <v>16</v>
      </c>
      <c r="X33" s="38" t="s">
        <v>36</v>
      </c>
      <c r="Y33" s="38" t="s">
        <v>104</v>
      </c>
      <c r="Z33" s="38"/>
      <c r="AA33" s="38" t="s">
        <v>57</v>
      </c>
      <c r="AB33" s="39">
        <v>143833.95000000001</v>
      </c>
      <c r="AC33" s="39">
        <v>37582.42</v>
      </c>
      <c r="AD33" s="40">
        <f>AC33/AB33</f>
        <v>0.26129032818746895</v>
      </c>
      <c r="AE33" s="41"/>
      <c r="AF33" s="17"/>
      <c r="AG33" s="17"/>
    </row>
    <row r="34" spans="1:33" s="1" customFormat="1" ht="31.5" x14ac:dyDescent="0.25">
      <c r="A34" s="12"/>
      <c r="B34" s="33" t="str">
        <f>B37</f>
        <v>Возмещение части затрат по производству молока гражданам, ведущим личное подсобное хозяйство</v>
      </c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34"/>
      <c r="P34" s="35"/>
      <c r="Q34" s="35"/>
      <c r="R34" s="35"/>
      <c r="S34" s="36"/>
      <c r="T34" s="37"/>
      <c r="U34" s="37"/>
      <c r="V34" s="38" t="s">
        <v>38</v>
      </c>
      <c r="W34" s="38" t="s">
        <v>16</v>
      </c>
      <c r="X34" s="38" t="s">
        <v>36</v>
      </c>
      <c r="Y34" s="38" t="s">
        <v>110</v>
      </c>
      <c r="Z34" s="38"/>
      <c r="AA34" s="38"/>
      <c r="AB34" s="39">
        <f>AB35</f>
        <v>7436.77</v>
      </c>
      <c r="AC34" s="39">
        <f>AC35</f>
        <v>1309.32</v>
      </c>
      <c r="AD34" s="40">
        <f t="shared" ref="AD34:AD40" si="1">AC34/AB34</f>
        <v>0.17606030575101822</v>
      </c>
      <c r="AE34" s="41"/>
      <c r="AF34" s="17"/>
      <c r="AG34" s="17"/>
    </row>
    <row r="35" spans="1:33" s="1" customFormat="1" ht="15.75" x14ac:dyDescent="0.25">
      <c r="A35" s="12"/>
      <c r="B35" s="33" t="s">
        <v>77</v>
      </c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34"/>
      <c r="P35" s="35"/>
      <c r="Q35" s="35"/>
      <c r="R35" s="35"/>
      <c r="S35" s="36"/>
      <c r="T35" s="37"/>
      <c r="U35" s="37"/>
      <c r="V35" s="38" t="s">
        <v>38</v>
      </c>
      <c r="W35" s="38" t="s">
        <v>16</v>
      </c>
      <c r="X35" s="38" t="s">
        <v>36</v>
      </c>
      <c r="Y35" s="38" t="s">
        <v>110</v>
      </c>
      <c r="Z35" s="38"/>
      <c r="AA35" s="38" t="s">
        <v>74</v>
      </c>
      <c r="AB35" s="39">
        <f>AB36</f>
        <v>7436.77</v>
      </c>
      <c r="AC35" s="39">
        <f>AC36</f>
        <v>1309.32</v>
      </c>
      <c r="AD35" s="40">
        <f t="shared" si="1"/>
        <v>0.17606030575101822</v>
      </c>
      <c r="AE35" s="41"/>
      <c r="AF35" s="17"/>
      <c r="AG35" s="17"/>
    </row>
    <row r="36" spans="1:33" s="1" customFormat="1" ht="47.25" x14ac:dyDescent="0.25">
      <c r="A36" s="12"/>
      <c r="B36" s="33" t="str">
        <f>B39</f>
        <v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v>
      </c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34"/>
      <c r="P36" s="35"/>
      <c r="Q36" s="35"/>
      <c r="R36" s="35"/>
      <c r="S36" s="36"/>
      <c r="T36" s="37"/>
      <c r="U36" s="37"/>
      <c r="V36" s="38" t="s">
        <v>38</v>
      </c>
      <c r="W36" s="38" t="s">
        <v>16</v>
      </c>
      <c r="X36" s="38" t="s">
        <v>36</v>
      </c>
      <c r="Y36" s="38" t="s">
        <v>110</v>
      </c>
      <c r="Z36" s="38"/>
      <c r="AA36" s="38" t="s">
        <v>57</v>
      </c>
      <c r="AB36" s="39">
        <v>7436.77</v>
      </c>
      <c r="AC36" s="39">
        <v>1309.32</v>
      </c>
      <c r="AD36" s="40">
        <f t="shared" si="1"/>
        <v>0.17606030575101822</v>
      </c>
      <c r="AE36" s="41"/>
      <c r="AF36" s="17"/>
      <c r="AG36" s="17"/>
    </row>
    <row r="37" spans="1:33" s="1" customFormat="1" ht="31.5" x14ac:dyDescent="0.25">
      <c r="A37" s="12"/>
      <c r="B37" s="33" t="s">
        <v>111</v>
      </c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34"/>
      <c r="P37" s="35"/>
      <c r="Q37" s="35"/>
      <c r="R37" s="35"/>
      <c r="S37" s="36"/>
      <c r="T37" s="37"/>
      <c r="U37" s="37"/>
      <c r="V37" s="38" t="s">
        <v>38</v>
      </c>
      <c r="W37" s="38" t="s">
        <v>16</v>
      </c>
      <c r="X37" s="38" t="s">
        <v>36</v>
      </c>
      <c r="Y37" s="38" t="s">
        <v>112</v>
      </c>
      <c r="Z37" s="38"/>
      <c r="AA37" s="38"/>
      <c r="AB37" s="39">
        <f>AB38</f>
        <v>736239.79</v>
      </c>
      <c r="AC37" s="39">
        <f>AC38</f>
        <v>129622.68</v>
      </c>
      <c r="AD37" s="40">
        <f t="shared" si="1"/>
        <v>0.17606041097018132</v>
      </c>
      <c r="AE37" s="41"/>
      <c r="AF37" s="17"/>
      <c r="AG37" s="17"/>
    </row>
    <row r="38" spans="1:33" s="1" customFormat="1" ht="15.75" x14ac:dyDescent="0.25">
      <c r="A38" s="12"/>
      <c r="B38" s="33" t="s">
        <v>77</v>
      </c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34"/>
      <c r="P38" s="35"/>
      <c r="Q38" s="35"/>
      <c r="R38" s="35"/>
      <c r="S38" s="36"/>
      <c r="T38" s="37"/>
      <c r="U38" s="37"/>
      <c r="V38" s="38" t="s">
        <v>38</v>
      </c>
      <c r="W38" s="38" t="s">
        <v>16</v>
      </c>
      <c r="X38" s="38" t="s">
        <v>36</v>
      </c>
      <c r="Y38" s="38" t="s">
        <v>112</v>
      </c>
      <c r="Z38" s="38"/>
      <c r="AA38" s="38" t="s">
        <v>74</v>
      </c>
      <c r="AB38" s="39">
        <f>AB39</f>
        <v>736239.79</v>
      </c>
      <c r="AC38" s="39">
        <f>AC39</f>
        <v>129622.68</v>
      </c>
      <c r="AD38" s="40">
        <f t="shared" si="1"/>
        <v>0.17606041097018132</v>
      </c>
      <c r="AE38" s="41"/>
      <c r="AF38" s="17"/>
      <c r="AG38" s="17"/>
    </row>
    <row r="39" spans="1:33" s="1" customFormat="1" ht="47.25" x14ac:dyDescent="0.25">
      <c r="A39" s="12"/>
      <c r="B39" s="33" t="s">
        <v>113</v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34"/>
      <c r="P39" s="35"/>
      <c r="Q39" s="35"/>
      <c r="R39" s="35"/>
      <c r="S39" s="36"/>
      <c r="T39" s="37"/>
      <c r="U39" s="37"/>
      <c r="V39" s="38" t="s">
        <v>38</v>
      </c>
      <c r="W39" s="38" t="s">
        <v>16</v>
      </c>
      <c r="X39" s="38" t="s">
        <v>36</v>
      </c>
      <c r="Y39" s="38" t="s">
        <v>112</v>
      </c>
      <c r="Z39" s="38"/>
      <c r="AA39" s="38" t="s">
        <v>57</v>
      </c>
      <c r="AB39" s="39">
        <v>736239.79</v>
      </c>
      <c r="AC39" s="39">
        <v>129622.68</v>
      </c>
      <c r="AD39" s="40">
        <f t="shared" si="1"/>
        <v>0.17606041097018132</v>
      </c>
      <c r="AE39" s="41"/>
      <c r="AF39" s="17"/>
      <c r="AG39" s="17"/>
    </row>
    <row r="40" spans="1:33" s="1" customFormat="1" ht="31.5" x14ac:dyDescent="0.25">
      <c r="A40" s="13" t="s">
        <v>1</v>
      </c>
      <c r="B40" s="33" t="s">
        <v>73</v>
      </c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34" t="s">
        <v>28</v>
      </c>
      <c r="P40" s="35" t="s">
        <v>31</v>
      </c>
      <c r="Q40" s="35">
        <v>244</v>
      </c>
      <c r="R40" s="35">
        <v>10100</v>
      </c>
      <c r="S40" s="36">
        <v>604</v>
      </c>
      <c r="T40" s="37">
        <v>1</v>
      </c>
      <c r="U40" s="37">
        <v>4</v>
      </c>
      <c r="V40" s="38" t="s">
        <v>38</v>
      </c>
      <c r="W40" s="38" t="s">
        <v>16</v>
      </c>
      <c r="X40" s="38" t="s">
        <v>18</v>
      </c>
      <c r="Y40" s="38" t="s">
        <v>63</v>
      </c>
      <c r="Z40" s="38" t="s">
        <v>1</v>
      </c>
      <c r="AA40" s="38" t="s">
        <v>1</v>
      </c>
      <c r="AB40" s="39">
        <f t="shared" ref="AB40:AC42" si="2">AB41</f>
        <v>242835.95</v>
      </c>
      <c r="AC40" s="39">
        <f t="shared" si="2"/>
        <v>35382</v>
      </c>
      <c r="AD40" s="40">
        <f t="shared" si="1"/>
        <v>0.14570330299117573</v>
      </c>
      <c r="AE40" s="41"/>
      <c r="AF40" s="17"/>
      <c r="AG40" s="17"/>
    </row>
    <row r="41" spans="1:33" s="1" customFormat="1" ht="21" customHeight="1" x14ac:dyDescent="0.25">
      <c r="A41" s="12" t="s">
        <v>1</v>
      </c>
      <c r="B41" s="33" t="s">
        <v>32</v>
      </c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34" t="s">
        <v>28</v>
      </c>
      <c r="P41" s="35" t="s">
        <v>31</v>
      </c>
      <c r="Q41" s="35">
        <v>244</v>
      </c>
      <c r="R41" s="35">
        <v>10100</v>
      </c>
      <c r="S41" s="36">
        <v>604</v>
      </c>
      <c r="T41" s="37">
        <v>1</v>
      </c>
      <c r="U41" s="37">
        <v>4</v>
      </c>
      <c r="V41" s="38" t="s">
        <v>38</v>
      </c>
      <c r="W41" s="38" t="s">
        <v>16</v>
      </c>
      <c r="X41" s="38" t="s">
        <v>18</v>
      </c>
      <c r="Y41" s="38" t="s">
        <v>65</v>
      </c>
      <c r="Z41" s="38" t="s">
        <v>21</v>
      </c>
      <c r="AA41" s="38" t="s">
        <v>1</v>
      </c>
      <c r="AB41" s="39">
        <f t="shared" si="2"/>
        <v>242835.95</v>
      </c>
      <c r="AC41" s="39">
        <f t="shared" si="2"/>
        <v>35382</v>
      </c>
      <c r="AD41" s="40">
        <f t="shared" ref="AD41:AD43" si="3">AD40</f>
        <v>0.14570330299117573</v>
      </c>
      <c r="AE41" s="41"/>
      <c r="AF41" s="17"/>
      <c r="AG41" s="17"/>
    </row>
    <row r="42" spans="1:33" s="1" customFormat="1" ht="38.25" customHeight="1" x14ac:dyDescent="0.25">
      <c r="A42" s="12" t="s">
        <v>1</v>
      </c>
      <c r="B42" s="44" t="s">
        <v>70</v>
      </c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34" t="s">
        <v>28</v>
      </c>
      <c r="P42" s="35" t="s">
        <v>29</v>
      </c>
      <c r="Q42" s="35">
        <v>244</v>
      </c>
      <c r="R42" s="35">
        <v>10100</v>
      </c>
      <c r="S42" s="36">
        <v>604</v>
      </c>
      <c r="T42" s="37">
        <v>1</v>
      </c>
      <c r="U42" s="37">
        <v>4</v>
      </c>
      <c r="V42" s="38" t="s">
        <v>38</v>
      </c>
      <c r="W42" s="38" t="s">
        <v>16</v>
      </c>
      <c r="X42" s="38" t="s">
        <v>18</v>
      </c>
      <c r="Y42" s="38" t="s">
        <v>65</v>
      </c>
      <c r="Z42" s="38" t="s">
        <v>30</v>
      </c>
      <c r="AA42" s="38" t="s">
        <v>69</v>
      </c>
      <c r="AB42" s="39">
        <f t="shared" si="2"/>
        <v>242835.95</v>
      </c>
      <c r="AC42" s="39">
        <f t="shared" si="2"/>
        <v>35382</v>
      </c>
      <c r="AD42" s="40">
        <f t="shared" si="3"/>
        <v>0.14570330299117573</v>
      </c>
      <c r="AE42" s="41"/>
      <c r="AF42" s="17"/>
      <c r="AG42" s="17"/>
    </row>
    <row r="43" spans="1:33" s="1" customFormat="1" ht="36.75" customHeight="1" x14ac:dyDescent="0.25">
      <c r="A43" s="12" t="s">
        <v>1</v>
      </c>
      <c r="B43" s="33" t="s">
        <v>24</v>
      </c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34" t="s">
        <v>28</v>
      </c>
      <c r="P43" s="35" t="s">
        <v>29</v>
      </c>
      <c r="Q43" s="35">
        <v>121</v>
      </c>
      <c r="R43" s="35">
        <v>10100</v>
      </c>
      <c r="S43" s="36">
        <v>604</v>
      </c>
      <c r="T43" s="37">
        <v>1</v>
      </c>
      <c r="U43" s="37">
        <v>4</v>
      </c>
      <c r="V43" s="38" t="s">
        <v>38</v>
      </c>
      <c r="W43" s="38" t="s">
        <v>16</v>
      </c>
      <c r="X43" s="38" t="s">
        <v>18</v>
      </c>
      <c r="Y43" s="38" t="s">
        <v>65</v>
      </c>
      <c r="Z43" s="38" t="s">
        <v>30</v>
      </c>
      <c r="AA43" s="38">
        <v>120</v>
      </c>
      <c r="AB43" s="39">
        <v>242835.95</v>
      </c>
      <c r="AC43" s="39">
        <v>35382</v>
      </c>
      <c r="AD43" s="40">
        <f t="shared" si="3"/>
        <v>0.14570330299117573</v>
      </c>
      <c r="AE43" s="41"/>
      <c r="AF43" s="17"/>
      <c r="AG43" s="17"/>
    </row>
    <row r="44" spans="1:33" s="1" customFormat="1" ht="29.25" customHeight="1" x14ac:dyDescent="0.25">
      <c r="A44" s="12" t="s">
        <v>1</v>
      </c>
      <c r="B44" s="33" t="s">
        <v>78</v>
      </c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34" t="s">
        <v>27</v>
      </c>
      <c r="P44" s="35" t="s">
        <v>35</v>
      </c>
      <c r="Q44" s="35">
        <v>870</v>
      </c>
      <c r="R44" s="35">
        <v>10100</v>
      </c>
      <c r="S44" s="36">
        <v>604</v>
      </c>
      <c r="T44" s="37">
        <v>1</v>
      </c>
      <c r="U44" s="37">
        <v>11</v>
      </c>
      <c r="V44" s="38" t="s">
        <v>38</v>
      </c>
      <c r="W44" s="38" t="s">
        <v>16</v>
      </c>
      <c r="X44" s="38" t="s">
        <v>66</v>
      </c>
      <c r="Y44" s="38" t="s">
        <v>63</v>
      </c>
      <c r="Z44" s="38"/>
      <c r="AA44" s="38"/>
      <c r="AB44" s="39">
        <f t="shared" ref="AB44:AC46" si="4">AB45</f>
        <v>270431</v>
      </c>
      <c r="AC44" s="39">
        <f t="shared" si="4"/>
        <v>129010.42</v>
      </c>
      <c r="AD44" s="40">
        <f>AC44/AB44</f>
        <v>0.47705484948101362</v>
      </c>
      <c r="AE44" s="41"/>
      <c r="AF44" s="17"/>
      <c r="AG44" s="17"/>
    </row>
    <row r="45" spans="1:33" s="1" customFormat="1" ht="31.5" customHeight="1" x14ac:dyDescent="0.25">
      <c r="A45" s="12" t="s">
        <v>1</v>
      </c>
      <c r="B45" s="33" t="s">
        <v>56</v>
      </c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34" t="s">
        <v>27</v>
      </c>
      <c r="P45" s="35" t="s">
        <v>35</v>
      </c>
      <c r="Q45" s="35">
        <v>870</v>
      </c>
      <c r="R45" s="35">
        <v>10100</v>
      </c>
      <c r="S45" s="36">
        <v>604</v>
      </c>
      <c r="T45" s="37">
        <v>1</v>
      </c>
      <c r="U45" s="37">
        <v>11</v>
      </c>
      <c r="V45" s="38" t="s">
        <v>38</v>
      </c>
      <c r="W45" s="38" t="s">
        <v>16</v>
      </c>
      <c r="X45" s="38" t="s">
        <v>66</v>
      </c>
      <c r="Y45" s="38" t="s">
        <v>103</v>
      </c>
      <c r="Z45" s="38"/>
      <c r="AA45" s="38"/>
      <c r="AB45" s="39">
        <f t="shared" si="4"/>
        <v>270431</v>
      </c>
      <c r="AC45" s="39">
        <f t="shared" si="4"/>
        <v>129010.42</v>
      </c>
      <c r="AD45" s="40">
        <f t="shared" ref="AD45:AD47" si="5">AD44</f>
        <v>0.47705484948101362</v>
      </c>
      <c r="AE45" s="41"/>
      <c r="AF45" s="17"/>
      <c r="AG45" s="17"/>
    </row>
    <row r="46" spans="1:33" s="1" customFormat="1" ht="72" customHeight="1" x14ac:dyDescent="0.25">
      <c r="A46" s="12" t="s">
        <v>1</v>
      </c>
      <c r="B46" s="44" t="s">
        <v>70</v>
      </c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34" t="s">
        <v>27</v>
      </c>
      <c r="P46" s="35" t="s">
        <v>35</v>
      </c>
      <c r="Q46" s="35">
        <v>870</v>
      </c>
      <c r="R46" s="35">
        <v>10100</v>
      </c>
      <c r="S46" s="36">
        <v>604</v>
      </c>
      <c r="T46" s="37">
        <v>1</v>
      </c>
      <c r="U46" s="37">
        <v>11</v>
      </c>
      <c r="V46" s="38" t="s">
        <v>38</v>
      </c>
      <c r="W46" s="38" t="s">
        <v>16</v>
      </c>
      <c r="X46" s="38" t="s">
        <v>66</v>
      </c>
      <c r="Y46" s="38" t="s">
        <v>103</v>
      </c>
      <c r="Z46" s="38"/>
      <c r="AA46" s="38" t="s">
        <v>69</v>
      </c>
      <c r="AB46" s="39">
        <f t="shared" si="4"/>
        <v>270431</v>
      </c>
      <c r="AC46" s="39">
        <f t="shared" si="4"/>
        <v>129010.42</v>
      </c>
      <c r="AD46" s="40">
        <f t="shared" si="5"/>
        <v>0.47705484948101362</v>
      </c>
      <c r="AE46" s="41"/>
      <c r="AF46" s="17"/>
      <c r="AG46" s="17"/>
    </row>
    <row r="47" spans="1:33" s="1" customFormat="1" ht="28.5" customHeight="1" x14ac:dyDescent="0.25">
      <c r="A47" s="12"/>
      <c r="B47" s="33" t="s">
        <v>24</v>
      </c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34"/>
      <c r="P47" s="35"/>
      <c r="Q47" s="35"/>
      <c r="R47" s="35"/>
      <c r="S47" s="36">
        <v>604</v>
      </c>
      <c r="T47" s="37">
        <v>2</v>
      </c>
      <c r="U47" s="37">
        <v>0</v>
      </c>
      <c r="V47" s="38" t="s">
        <v>38</v>
      </c>
      <c r="W47" s="38" t="s">
        <v>16</v>
      </c>
      <c r="X47" s="38" t="s">
        <v>66</v>
      </c>
      <c r="Y47" s="38" t="s">
        <v>103</v>
      </c>
      <c r="Z47" s="38"/>
      <c r="AA47" s="38" t="s">
        <v>55</v>
      </c>
      <c r="AB47" s="39">
        <v>270431</v>
      </c>
      <c r="AC47" s="39">
        <v>129010.42</v>
      </c>
      <c r="AD47" s="40">
        <f t="shared" si="5"/>
        <v>0.47705484948101362</v>
      </c>
      <c r="AE47" s="41"/>
      <c r="AF47" s="17"/>
      <c r="AG47" s="17"/>
    </row>
    <row r="48" spans="1:33" s="1" customFormat="1" ht="28.5" customHeight="1" x14ac:dyDescent="0.25">
      <c r="A48" s="12"/>
      <c r="B48" s="33" t="s">
        <v>107</v>
      </c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34"/>
      <c r="P48" s="35"/>
      <c r="Q48" s="35"/>
      <c r="R48" s="35"/>
      <c r="S48" s="36"/>
      <c r="T48" s="37"/>
      <c r="U48" s="37"/>
      <c r="V48" s="38" t="s">
        <v>38</v>
      </c>
      <c r="W48" s="38" t="s">
        <v>16</v>
      </c>
      <c r="X48" s="38" t="s">
        <v>106</v>
      </c>
      <c r="Y48" s="38" t="s">
        <v>63</v>
      </c>
      <c r="Z48" s="38"/>
      <c r="AA48" s="38"/>
      <c r="AB48" s="39">
        <f t="shared" ref="AB48:AD50" si="6">AB49</f>
        <v>200000</v>
      </c>
      <c r="AC48" s="39">
        <f t="shared" si="6"/>
        <v>39425</v>
      </c>
      <c r="AD48" s="40">
        <f t="shared" si="6"/>
        <v>0.19712499999999999</v>
      </c>
      <c r="AE48" s="41"/>
      <c r="AF48" s="17"/>
      <c r="AG48" s="17"/>
    </row>
    <row r="49" spans="1:33" s="1" customFormat="1" ht="28.5" customHeight="1" x14ac:dyDescent="0.25">
      <c r="A49" s="12"/>
      <c r="B49" s="33" t="s">
        <v>32</v>
      </c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34"/>
      <c r="P49" s="35"/>
      <c r="Q49" s="35"/>
      <c r="R49" s="35"/>
      <c r="S49" s="36"/>
      <c r="T49" s="37"/>
      <c r="U49" s="37"/>
      <c r="V49" s="38" t="s">
        <v>38</v>
      </c>
      <c r="W49" s="38" t="s">
        <v>16</v>
      </c>
      <c r="X49" s="38" t="s">
        <v>106</v>
      </c>
      <c r="Y49" s="38" t="s">
        <v>65</v>
      </c>
      <c r="Z49" s="38"/>
      <c r="AA49" s="38"/>
      <c r="AB49" s="39">
        <f t="shared" si="6"/>
        <v>200000</v>
      </c>
      <c r="AC49" s="39">
        <f t="shared" si="6"/>
        <v>39425</v>
      </c>
      <c r="AD49" s="40">
        <f t="shared" si="6"/>
        <v>0.19712499999999999</v>
      </c>
      <c r="AE49" s="41"/>
      <c r="AF49" s="17"/>
      <c r="AG49" s="17"/>
    </row>
    <row r="50" spans="1:33" s="1" customFormat="1" ht="28.5" customHeight="1" x14ac:dyDescent="0.25">
      <c r="A50" s="12"/>
      <c r="B50" s="33" t="s">
        <v>76</v>
      </c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34"/>
      <c r="P50" s="35"/>
      <c r="Q50" s="35"/>
      <c r="R50" s="35"/>
      <c r="S50" s="36"/>
      <c r="T50" s="37"/>
      <c r="U50" s="37"/>
      <c r="V50" s="38" t="s">
        <v>38</v>
      </c>
      <c r="W50" s="38" t="s">
        <v>16</v>
      </c>
      <c r="X50" s="38" t="s">
        <v>106</v>
      </c>
      <c r="Y50" s="38" t="s">
        <v>65</v>
      </c>
      <c r="Z50" s="38"/>
      <c r="AA50" s="38" t="s">
        <v>74</v>
      </c>
      <c r="AB50" s="39">
        <f t="shared" si="6"/>
        <v>200000</v>
      </c>
      <c r="AC50" s="39">
        <f t="shared" si="6"/>
        <v>39425</v>
      </c>
      <c r="AD50" s="40">
        <f t="shared" si="6"/>
        <v>0.19712499999999999</v>
      </c>
      <c r="AE50" s="41"/>
      <c r="AF50" s="17"/>
      <c r="AG50" s="17"/>
    </row>
    <row r="51" spans="1:33" s="1" customFormat="1" ht="36.75" customHeight="1" x14ac:dyDescent="0.25">
      <c r="A51" s="12"/>
      <c r="B51" s="33" t="str">
        <f>B57</f>
        <v>Иные закупки товаров, работ и услуг для обеспечения государственных (муниципальных) нужд</v>
      </c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34"/>
      <c r="P51" s="35"/>
      <c r="Q51" s="35"/>
      <c r="R51" s="35"/>
      <c r="S51" s="36"/>
      <c r="T51" s="37"/>
      <c r="U51" s="37"/>
      <c r="V51" s="38" t="s">
        <v>38</v>
      </c>
      <c r="W51" s="38" t="s">
        <v>16</v>
      </c>
      <c r="X51" s="38" t="s">
        <v>106</v>
      </c>
      <c r="Y51" s="38" t="s">
        <v>65</v>
      </c>
      <c r="Z51" s="38"/>
      <c r="AA51" s="38" t="s">
        <v>57</v>
      </c>
      <c r="AB51" s="39">
        <v>200000</v>
      </c>
      <c r="AC51" s="39">
        <v>39425</v>
      </c>
      <c r="AD51" s="40">
        <f t="shared" ref="AD51:AD53" si="7">AC51/AB51</f>
        <v>0.19712499999999999</v>
      </c>
      <c r="AE51" s="41"/>
      <c r="AF51" s="17"/>
      <c r="AG51" s="17"/>
    </row>
    <row r="52" spans="1:33" s="1" customFormat="1" ht="15.75" x14ac:dyDescent="0.25">
      <c r="A52" s="12" t="s">
        <v>1</v>
      </c>
      <c r="B52" s="33" t="s">
        <v>79</v>
      </c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34"/>
      <c r="P52" s="35"/>
      <c r="Q52" s="35"/>
      <c r="R52" s="35"/>
      <c r="S52" s="36">
        <v>604</v>
      </c>
      <c r="T52" s="37">
        <v>3</v>
      </c>
      <c r="U52" s="37">
        <v>9</v>
      </c>
      <c r="V52" s="38" t="s">
        <v>38</v>
      </c>
      <c r="W52" s="38" t="s">
        <v>16</v>
      </c>
      <c r="X52" s="38" t="s">
        <v>38</v>
      </c>
      <c r="Y52" s="38" t="s">
        <v>63</v>
      </c>
      <c r="Z52" s="38" t="s">
        <v>1</v>
      </c>
      <c r="AA52" s="38" t="s">
        <v>1</v>
      </c>
      <c r="AB52" s="39">
        <f>AB53</f>
        <v>1639139.72</v>
      </c>
      <c r="AC52" s="39">
        <f>AC54+AC56</f>
        <v>978136.28</v>
      </c>
      <c r="AD52" s="40">
        <f t="shared" si="7"/>
        <v>0.59673758622602346</v>
      </c>
      <c r="AE52" s="41"/>
      <c r="AF52" s="17"/>
      <c r="AG52" s="17"/>
    </row>
    <row r="53" spans="1:33" s="1" customFormat="1" ht="16.5" customHeight="1" x14ac:dyDescent="0.25">
      <c r="A53" s="12" t="s">
        <v>1</v>
      </c>
      <c r="B53" s="33" t="s">
        <v>32</v>
      </c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34"/>
      <c r="P53" s="35"/>
      <c r="Q53" s="35"/>
      <c r="R53" s="35"/>
      <c r="S53" s="36">
        <v>604</v>
      </c>
      <c r="T53" s="37">
        <v>3</v>
      </c>
      <c r="U53" s="37">
        <v>9</v>
      </c>
      <c r="V53" s="38" t="s">
        <v>38</v>
      </c>
      <c r="W53" s="38" t="s">
        <v>16</v>
      </c>
      <c r="X53" s="38" t="s">
        <v>38</v>
      </c>
      <c r="Y53" s="38" t="s">
        <v>65</v>
      </c>
      <c r="Z53" s="38" t="s">
        <v>21</v>
      </c>
      <c r="AA53" s="38" t="s">
        <v>1</v>
      </c>
      <c r="AB53" s="39">
        <f>AB55+AB56+AB58</f>
        <v>1639139.72</v>
      </c>
      <c r="AC53" s="39">
        <f>AC54+AC56+AC58</f>
        <v>978136.28</v>
      </c>
      <c r="AD53" s="40">
        <f t="shared" si="7"/>
        <v>0.59673758622602346</v>
      </c>
      <c r="AE53" s="41"/>
      <c r="AF53" s="17"/>
      <c r="AG53" s="17"/>
    </row>
    <row r="54" spans="1:33" s="1" customFormat="1" ht="72.75" customHeight="1" x14ac:dyDescent="0.25">
      <c r="A54" s="12"/>
      <c r="B54" s="44" t="s">
        <v>70</v>
      </c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34"/>
      <c r="P54" s="35"/>
      <c r="Q54" s="35"/>
      <c r="R54" s="35"/>
      <c r="S54" s="36"/>
      <c r="T54" s="37"/>
      <c r="U54" s="37"/>
      <c r="V54" s="38" t="s">
        <v>38</v>
      </c>
      <c r="W54" s="38" t="s">
        <v>16</v>
      </c>
      <c r="X54" s="38" t="s">
        <v>38</v>
      </c>
      <c r="Y54" s="38" t="s">
        <v>65</v>
      </c>
      <c r="Z54" s="38"/>
      <c r="AA54" s="38" t="s">
        <v>69</v>
      </c>
      <c r="AB54" s="39">
        <f>AB55</f>
        <v>190000</v>
      </c>
      <c r="AC54" s="39">
        <f>AC55</f>
        <v>178550</v>
      </c>
      <c r="AD54" s="40">
        <f>AD55</f>
        <v>0.9397368421052632</v>
      </c>
      <c r="AE54" s="41"/>
      <c r="AF54" s="17"/>
      <c r="AG54" s="17"/>
    </row>
    <row r="55" spans="1:33" s="1" customFormat="1" ht="66" customHeight="1" x14ac:dyDescent="0.25">
      <c r="A55" s="12"/>
      <c r="B55" s="33" t="s">
        <v>70</v>
      </c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34"/>
      <c r="P55" s="35"/>
      <c r="Q55" s="35"/>
      <c r="R55" s="35"/>
      <c r="S55" s="36"/>
      <c r="T55" s="37"/>
      <c r="U55" s="37"/>
      <c r="V55" s="38" t="s">
        <v>38</v>
      </c>
      <c r="W55" s="38" t="s">
        <v>16</v>
      </c>
      <c r="X55" s="38" t="s">
        <v>38</v>
      </c>
      <c r="Y55" s="38" t="s">
        <v>65</v>
      </c>
      <c r="Z55" s="38"/>
      <c r="AA55" s="38" t="s">
        <v>55</v>
      </c>
      <c r="AB55" s="39">
        <v>190000</v>
      </c>
      <c r="AC55" s="39">
        <v>178550</v>
      </c>
      <c r="AD55" s="40">
        <f>AC55/AB55</f>
        <v>0.9397368421052632</v>
      </c>
      <c r="AE55" s="41"/>
      <c r="AF55" s="17"/>
      <c r="AG55" s="17"/>
    </row>
    <row r="56" spans="1:33" s="1" customFormat="1" ht="37.5" customHeight="1" x14ac:dyDescent="0.25">
      <c r="A56" s="12"/>
      <c r="B56" s="44" t="s">
        <v>76</v>
      </c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34"/>
      <c r="P56" s="35"/>
      <c r="Q56" s="35"/>
      <c r="R56" s="35"/>
      <c r="S56" s="36">
        <v>604</v>
      </c>
      <c r="T56" s="38" t="s">
        <v>23</v>
      </c>
      <c r="U56" s="38" t="s">
        <v>48</v>
      </c>
      <c r="V56" s="38" t="s">
        <v>38</v>
      </c>
      <c r="W56" s="38" t="s">
        <v>16</v>
      </c>
      <c r="X56" s="38" t="s">
        <v>38</v>
      </c>
      <c r="Y56" s="38" t="s">
        <v>65</v>
      </c>
      <c r="Z56" s="38" t="s">
        <v>30</v>
      </c>
      <c r="AA56" s="38" t="s">
        <v>74</v>
      </c>
      <c r="AB56" s="39">
        <f>AB57</f>
        <v>1439139.72</v>
      </c>
      <c r="AC56" s="39">
        <f>AC57</f>
        <v>799586.28</v>
      </c>
      <c r="AD56" s="40">
        <f t="shared" ref="AD56" si="8">AD53</f>
        <v>0.59673758622602346</v>
      </c>
      <c r="AE56" s="41"/>
      <c r="AF56" s="17"/>
      <c r="AG56" s="17"/>
    </row>
    <row r="57" spans="1:33" s="1" customFormat="1" ht="17.25" customHeight="1" x14ac:dyDescent="0.25">
      <c r="A57" s="12" t="s">
        <v>1</v>
      </c>
      <c r="B57" s="33" t="s">
        <v>25</v>
      </c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34"/>
      <c r="P57" s="35"/>
      <c r="Q57" s="35"/>
      <c r="R57" s="35"/>
      <c r="S57" s="36">
        <v>604</v>
      </c>
      <c r="T57" s="38" t="s">
        <v>23</v>
      </c>
      <c r="U57" s="38" t="s">
        <v>48</v>
      </c>
      <c r="V57" s="38" t="s">
        <v>38</v>
      </c>
      <c r="W57" s="38" t="s">
        <v>16</v>
      </c>
      <c r="X57" s="38" t="s">
        <v>38</v>
      </c>
      <c r="Y57" s="38" t="s">
        <v>65</v>
      </c>
      <c r="Z57" s="38" t="s">
        <v>30</v>
      </c>
      <c r="AA57" s="38" t="s">
        <v>57</v>
      </c>
      <c r="AB57" s="39">
        <v>1439139.72</v>
      </c>
      <c r="AC57" s="39">
        <v>799586.28</v>
      </c>
      <c r="AD57" s="40">
        <f>AD56</f>
        <v>0.59673758622602346</v>
      </c>
      <c r="AE57" s="41"/>
      <c r="AF57" s="17"/>
      <c r="AG57" s="17"/>
    </row>
    <row r="58" spans="1:33" s="1" customFormat="1" ht="17.25" customHeight="1" x14ac:dyDescent="0.25">
      <c r="A58" s="12" t="s">
        <v>1</v>
      </c>
      <c r="B58" s="33" t="s">
        <v>109</v>
      </c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34"/>
      <c r="P58" s="35"/>
      <c r="Q58" s="35"/>
      <c r="R58" s="35"/>
      <c r="S58" s="36">
        <v>604</v>
      </c>
      <c r="T58" s="38" t="s">
        <v>23</v>
      </c>
      <c r="U58" s="38" t="s">
        <v>48</v>
      </c>
      <c r="V58" s="38" t="s">
        <v>38</v>
      </c>
      <c r="W58" s="38" t="s">
        <v>16</v>
      </c>
      <c r="X58" s="38" t="s">
        <v>38</v>
      </c>
      <c r="Y58" s="38" t="s">
        <v>65</v>
      </c>
      <c r="Z58" s="38" t="s">
        <v>30</v>
      </c>
      <c r="AA58" s="38" t="s">
        <v>108</v>
      </c>
      <c r="AB58" s="39">
        <v>10000</v>
      </c>
      <c r="AC58" s="39">
        <v>0</v>
      </c>
      <c r="AD58" s="40">
        <f>AD57</f>
        <v>0.59673758622602346</v>
      </c>
      <c r="AE58" s="41"/>
      <c r="AF58" s="17"/>
      <c r="AG58" s="17"/>
    </row>
    <row r="59" spans="1:33" s="1" customFormat="1" ht="15.75" x14ac:dyDescent="0.25">
      <c r="A59" s="12"/>
      <c r="B59" s="33" t="s">
        <v>80</v>
      </c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34"/>
      <c r="P59" s="35"/>
      <c r="Q59" s="35"/>
      <c r="R59" s="35"/>
      <c r="S59" s="36">
        <v>604</v>
      </c>
      <c r="T59" s="38" t="s">
        <v>23</v>
      </c>
      <c r="U59" s="38" t="s">
        <v>49</v>
      </c>
      <c r="V59" s="38" t="s">
        <v>38</v>
      </c>
      <c r="W59" s="38" t="s">
        <v>16</v>
      </c>
      <c r="X59" s="38" t="s">
        <v>39</v>
      </c>
      <c r="Y59" s="38" t="s">
        <v>63</v>
      </c>
      <c r="Z59" s="38" t="s">
        <v>1</v>
      </c>
      <c r="AA59" s="38" t="s">
        <v>1</v>
      </c>
      <c r="AB59" s="39">
        <f t="shared" ref="AB59:AC61" si="9">AB60</f>
        <v>900072</v>
      </c>
      <c r="AC59" s="39">
        <f t="shared" si="9"/>
        <v>371373.1</v>
      </c>
      <c r="AD59" s="40">
        <f>AC59/AB59</f>
        <v>0.41260376947621963</v>
      </c>
      <c r="AE59" s="41"/>
      <c r="AF59" s="17"/>
      <c r="AG59" s="17"/>
    </row>
    <row r="60" spans="1:33" s="1" customFormat="1" ht="17.25" customHeight="1" x14ac:dyDescent="0.25">
      <c r="A60" s="12"/>
      <c r="B60" s="33" t="s">
        <v>32</v>
      </c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34"/>
      <c r="P60" s="35"/>
      <c r="Q60" s="35"/>
      <c r="R60" s="35"/>
      <c r="S60" s="36">
        <v>604</v>
      </c>
      <c r="T60" s="38" t="s">
        <v>23</v>
      </c>
      <c r="U60" s="38" t="s">
        <v>49</v>
      </c>
      <c r="V60" s="38" t="s">
        <v>38</v>
      </c>
      <c r="W60" s="38" t="s">
        <v>16</v>
      </c>
      <c r="X60" s="38" t="s">
        <v>39</v>
      </c>
      <c r="Y60" s="38" t="s">
        <v>65</v>
      </c>
      <c r="Z60" s="38" t="s">
        <v>21</v>
      </c>
      <c r="AA60" s="38" t="s">
        <v>1</v>
      </c>
      <c r="AB60" s="39">
        <f t="shared" si="9"/>
        <v>900072</v>
      </c>
      <c r="AC60" s="39">
        <f t="shared" si="9"/>
        <v>371373.1</v>
      </c>
      <c r="AD60" s="40">
        <f t="shared" ref="AD60:AD62" si="10">AD59</f>
        <v>0.41260376947621963</v>
      </c>
      <c r="AE60" s="41"/>
      <c r="AF60" s="17"/>
      <c r="AG60" s="17"/>
    </row>
    <row r="61" spans="1:33" s="1" customFormat="1" ht="31.5" customHeight="1" x14ac:dyDescent="0.25">
      <c r="A61" s="12"/>
      <c r="B61" s="44" t="s">
        <v>76</v>
      </c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34"/>
      <c r="P61" s="35"/>
      <c r="Q61" s="35"/>
      <c r="R61" s="35"/>
      <c r="S61" s="36">
        <v>604</v>
      </c>
      <c r="T61" s="38" t="s">
        <v>23</v>
      </c>
      <c r="U61" s="38" t="s">
        <v>49</v>
      </c>
      <c r="V61" s="38" t="s">
        <v>38</v>
      </c>
      <c r="W61" s="38" t="s">
        <v>16</v>
      </c>
      <c r="X61" s="38" t="s">
        <v>39</v>
      </c>
      <c r="Y61" s="38" t="s">
        <v>65</v>
      </c>
      <c r="Z61" s="38" t="s">
        <v>30</v>
      </c>
      <c r="AA61" s="38" t="s">
        <v>74</v>
      </c>
      <c r="AB61" s="39">
        <f t="shared" si="9"/>
        <v>900072</v>
      </c>
      <c r="AC61" s="39">
        <f t="shared" si="9"/>
        <v>371373.1</v>
      </c>
      <c r="AD61" s="40">
        <f t="shared" si="10"/>
        <v>0.41260376947621963</v>
      </c>
      <c r="AE61" s="41"/>
      <c r="AF61" s="17"/>
      <c r="AG61" s="17"/>
    </row>
    <row r="62" spans="1:33" s="1" customFormat="1" ht="31.5" x14ac:dyDescent="0.25">
      <c r="A62" s="12"/>
      <c r="B62" s="33" t="s">
        <v>25</v>
      </c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34"/>
      <c r="P62" s="35"/>
      <c r="Q62" s="35"/>
      <c r="R62" s="35"/>
      <c r="S62" s="36">
        <v>604</v>
      </c>
      <c r="T62" s="37">
        <v>3</v>
      </c>
      <c r="U62" s="37">
        <v>10</v>
      </c>
      <c r="V62" s="38" t="s">
        <v>38</v>
      </c>
      <c r="W62" s="38" t="s">
        <v>16</v>
      </c>
      <c r="X62" s="38" t="s">
        <v>39</v>
      </c>
      <c r="Y62" s="38" t="s">
        <v>65</v>
      </c>
      <c r="Z62" s="38" t="s">
        <v>30</v>
      </c>
      <c r="AA62" s="38" t="s">
        <v>57</v>
      </c>
      <c r="AB62" s="39">
        <v>900072</v>
      </c>
      <c r="AC62" s="39">
        <v>371373.1</v>
      </c>
      <c r="AD62" s="40">
        <f t="shared" si="10"/>
        <v>0.41260376947621963</v>
      </c>
      <c r="AE62" s="41"/>
      <c r="AF62" s="17"/>
      <c r="AG62" s="17"/>
    </row>
    <row r="63" spans="1:33" s="1" customFormat="1" ht="17.25" customHeight="1" x14ac:dyDescent="0.25">
      <c r="A63" s="13" t="s">
        <v>1</v>
      </c>
      <c r="B63" s="33" t="s">
        <v>46</v>
      </c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34" t="s">
        <v>40</v>
      </c>
      <c r="P63" s="35" t="s">
        <v>41</v>
      </c>
      <c r="Q63" s="35">
        <v>244</v>
      </c>
      <c r="R63" s="35">
        <v>10100</v>
      </c>
      <c r="S63" s="36">
        <v>604</v>
      </c>
      <c r="T63" s="37">
        <v>4</v>
      </c>
      <c r="U63" s="37" t="s">
        <v>17</v>
      </c>
      <c r="V63" s="38" t="s">
        <v>38</v>
      </c>
      <c r="W63" s="38" t="s">
        <v>16</v>
      </c>
      <c r="X63" s="38" t="s">
        <v>67</v>
      </c>
      <c r="Y63" s="38" t="s">
        <v>63</v>
      </c>
      <c r="Z63" s="38" t="s">
        <v>1</v>
      </c>
      <c r="AA63" s="38" t="s">
        <v>1</v>
      </c>
      <c r="AB63" s="39">
        <f t="shared" ref="AB63:AC65" si="11">AB64</f>
        <v>97618.559999999998</v>
      </c>
      <c r="AC63" s="39">
        <f t="shared" si="11"/>
        <v>48809.279999999999</v>
      </c>
      <c r="AD63" s="40">
        <f>AC63/AB63</f>
        <v>0.5</v>
      </c>
      <c r="AE63" s="41"/>
      <c r="AF63" s="17"/>
      <c r="AG63" s="17"/>
    </row>
    <row r="64" spans="1:33" s="1" customFormat="1" ht="20.25" customHeight="1" x14ac:dyDescent="0.25">
      <c r="A64" s="13"/>
      <c r="B64" s="33" t="s">
        <v>59</v>
      </c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34"/>
      <c r="P64" s="35"/>
      <c r="Q64" s="35"/>
      <c r="R64" s="35"/>
      <c r="S64" s="36">
        <v>604</v>
      </c>
      <c r="T64" s="37">
        <v>4</v>
      </c>
      <c r="U64" s="38" t="s">
        <v>36</v>
      </c>
      <c r="V64" s="38" t="s">
        <v>38</v>
      </c>
      <c r="W64" s="38" t="s">
        <v>16</v>
      </c>
      <c r="X64" s="38" t="s">
        <v>67</v>
      </c>
      <c r="Y64" s="38" t="s">
        <v>68</v>
      </c>
      <c r="Z64" s="38"/>
      <c r="AA64" s="38"/>
      <c r="AB64" s="39">
        <f t="shared" si="11"/>
        <v>97618.559999999998</v>
      </c>
      <c r="AC64" s="39">
        <f t="shared" si="11"/>
        <v>48809.279999999999</v>
      </c>
      <c r="AD64" s="40">
        <f>AC64/AB64</f>
        <v>0.5</v>
      </c>
      <c r="AE64" s="41"/>
      <c r="AF64" s="17"/>
      <c r="AG64" s="17"/>
    </row>
    <row r="65" spans="1:33" s="1" customFormat="1" ht="15.75" x14ac:dyDescent="0.25">
      <c r="A65" s="13"/>
      <c r="B65" s="33" t="s">
        <v>82</v>
      </c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34"/>
      <c r="P65" s="35"/>
      <c r="Q65" s="35"/>
      <c r="R65" s="35"/>
      <c r="S65" s="36"/>
      <c r="T65" s="37"/>
      <c r="U65" s="38"/>
      <c r="V65" s="38" t="s">
        <v>38</v>
      </c>
      <c r="W65" s="38" t="s">
        <v>16</v>
      </c>
      <c r="X65" s="38" t="s">
        <v>67</v>
      </c>
      <c r="Y65" s="38" t="s">
        <v>68</v>
      </c>
      <c r="Z65" s="38"/>
      <c r="AA65" s="38" t="s">
        <v>81</v>
      </c>
      <c r="AB65" s="39">
        <f t="shared" si="11"/>
        <v>97618.559999999998</v>
      </c>
      <c r="AC65" s="39">
        <f t="shared" si="11"/>
        <v>48809.279999999999</v>
      </c>
      <c r="AD65" s="40">
        <f t="shared" ref="AD65:AD66" si="12">AD64</f>
        <v>0.5</v>
      </c>
      <c r="AE65" s="41"/>
      <c r="AF65" s="17"/>
      <c r="AG65" s="17"/>
    </row>
    <row r="66" spans="1:33" s="1" customFormat="1" ht="18.75" customHeight="1" x14ac:dyDescent="0.25">
      <c r="A66" s="13"/>
      <c r="B66" s="33" t="s">
        <v>47</v>
      </c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34"/>
      <c r="P66" s="35"/>
      <c r="Q66" s="35"/>
      <c r="R66" s="35"/>
      <c r="S66" s="36"/>
      <c r="T66" s="37"/>
      <c r="U66" s="38"/>
      <c r="V66" s="38" t="s">
        <v>38</v>
      </c>
      <c r="W66" s="38" t="s">
        <v>16</v>
      </c>
      <c r="X66" s="38" t="s">
        <v>67</v>
      </c>
      <c r="Y66" s="38" t="s">
        <v>68</v>
      </c>
      <c r="Z66" s="38"/>
      <c r="AA66" s="38" t="s">
        <v>58</v>
      </c>
      <c r="AB66" s="39">
        <v>97618.559999999998</v>
      </c>
      <c r="AC66" s="39">
        <v>48809.279999999999</v>
      </c>
      <c r="AD66" s="40">
        <f t="shared" si="12"/>
        <v>0.5</v>
      </c>
      <c r="AE66" s="41"/>
      <c r="AF66" s="17"/>
      <c r="AG66" s="17"/>
    </row>
    <row r="67" spans="1:33" s="1" customFormat="1" ht="47.25" x14ac:dyDescent="0.25">
      <c r="A67" s="12"/>
      <c r="B67" s="33" t="s">
        <v>114</v>
      </c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34"/>
      <c r="P67" s="35"/>
      <c r="Q67" s="35"/>
      <c r="R67" s="35"/>
      <c r="S67" s="36">
        <v>604</v>
      </c>
      <c r="T67" s="38" t="s">
        <v>23</v>
      </c>
      <c r="U67" s="38" t="s">
        <v>49</v>
      </c>
      <c r="V67" s="38" t="s">
        <v>38</v>
      </c>
      <c r="W67" s="38" t="s">
        <v>16</v>
      </c>
      <c r="X67" s="38" t="s">
        <v>48</v>
      </c>
      <c r="Y67" s="38" t="s">
        <v>63</v>
      </c>
      <c r="Z67" s="38" t="s">
        <v>1</v>
      </c>
      <c r="AA67" s="38" t="s">
        <v>1</v>
      </c>
      <c r="AB67" s="39">
        <f t="shared" ref="AB67:AC69" si="13">AB68</f>
        <v>50000</v>
      </c>
      <c r="AC67" s="39">
        <f t="shared" si="13"/>
        <v>2000</v>
      </c>
      <c r="AD67" s="40">
        <f>AC67/AB67</f>
        <v>0.04</v>
      </c>
      <c r="AE67" s="41"/>
      <c r="AF67" s="17"/>
      <c r="AG67" s="17"/>
    </row>
    <row r="68" spans="1:33" s="1" customFormat="1" ht="17.25" customHeight="1" x14ac:dyDescent="0.25">
      <c r="A68" s="12"/>
      <c r="B68" s="33" t="s">
        <v>32</v>
      </c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34"/>
      <c r="P68" s="35"/>
      <c r="Q68" s="35"/>
      <c r="R68" s="35"/>
      <c r="S68" s="36">
        <v>604</v>
      </c>
      <c r="T68" s="38" t="s">
        <v>23</v>
      </c>
      <c r="U68" s="38" t="s">
        <v>49</v>
      </c>
      <c r="V68" s="38" t="s">
        <v>38</v>
      </c>
      <c r="W68" s="38" t="s">
        <v>16</v>
      </c>
      <c r="X68" s="38" t="s">
        <v>48</v>
      </c>
      <c r="Y68" s="38" t="s">
        <v>65</v>
      </c>
      <c r="Z68" s="38" t="s">
        <v>21</v>
      </c>
      <c r="AA68" s="38" t="s">
        <v>1</v>
      </c>
      <c r="AB68" s="39">
        <f t="shared" si="13"/>
        <v>50000</v>
      </c>
      <c r="AC68" s="39">
        <f t="shared" si="13"/>
        <v>2000</v>
      </c>
      <c r="AD68" s="40">
        <f t="shared" ref="AD68:AD70" si="14">AD67</f>
        <v>0.04</v>
      </c>
      <c r="AE68" s="41"/>
      <c r="AF68" s="17"/>
      <c r="AG68" s="17"/>
    </row>
    <row r="69" spans="1:33" s="1" customFormat="1" ht="31.5" customHeight="1" x14ac:dyDescent="0.25">
      <c r="A69" s="12"/>
      <c r="B69" s="44" t="s">
        <v>76</v>
      </c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34"/>
      <c r="P69" s="35"/>
      <c r="Q69" s="35"/>
      <c r="R69" s="35"/>
      <c r="S69" s="36">
        <v>604</v>
      </c>
      <c r="T69" s="38" t="s">
        <v>23</v>
      </c>
      <c r="U69" s="38" t="s">
        <v>49</v>
      </c>
      <c r="V69" s="38" t="s">
        <v>38</v>
      </c>
      <c r="W69" s="38" t="s">
        <v>16</v>
      </c>
      <c r="X69" s="38" t="s">
        <v>48</v>
      </c>
      <c r="Y69" s="38" t="s">
        <v>65</v>
      </c>
      <c r="Z69" s="38" t="s">
        <v>30</v>
      </c>
      <c r="AA69" s="38" t="s">
        <v>74</v>
      </c>
      <c r="AB69" s="39">
        <f t="shared" si="13"/>
        <v>50000</v>
      </c>
      <c r="AC69" s="39">
        <f t="shared" si="13"/>
        <v>2000</v>
      </c>
      <c r="AD69" s="40">
        <f t="shared" si="14"/>
        <v>0.04</v>
      </c>
      <c r="AE69" s="41"/>
      <c r="AF69" s="17"/>
      <c r="AG69" s="17"/>
    </row>
    <row r="70" spans="1:33" s="1" customFormat="1" ht="31.5" x14ac:dyDescent="0.25">
      <c r="A70" s="12"/>
      <c r="B70" s="33" t="s">
        <v>25</v>
      </c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  <c r="O70" s="34"/>
      <c r="P70" s="35"/>
      <c r="Q70" s="35"/>
      <c r="R70" s="35"/>
      <c r="S70" s="36">
        <v>604</v>
      </c>
      <c r="T70" s="37">
        <v>3</v>
      </c>
      <c r="U70" s="37">
        <v>10</v>
      </c>
      <c r="V70" s="38" t="s">
        <v>38</v>
      </c>
      <c r="W70" s="38" t="s">
        <v>16</v>
      </c>
      <c r="X70" s="38" t="s">
        <v>48</v>
      </c>
      <c r="Y70" s="38" t="s">
        <v>65</v>
      </c>
      <c r="Z70" s="38" t="s">
        <v>30</v>
      </c>
      <c r="AA70" s="38" t="s">
        <v>57</v>
      </c>
      <c r="AB70" s="39">
        <v>50000</v>
      </c>
      <c r="AC70" s="39">
        <v>2000</v>
      </c>
      <c r="AD70" s="40">
        <f t="shared" si="14"/>
        <v>0.04</v>
      </c>
      <c r="AE70" s="41"/>
      <c r="AF70" s="17"/>
      <c r="AG70" s="17"/>
    </row>
    <row r="71" spans="1:33" s="1" customFormat="1" ht="31.5" x14ac:dyDescent="0.25">
      <c r="A71" s="12"/>
      <c r="B71" s="33" t="s">
        <v>117</v>
      </c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34"/>
      <c r="P71" s="35"/>
      <c r="Q71" s="35"/>
      <c r="R71" s="35"/>
      <c r="S71" s="36"/>
      <c r="T71" s="37"/>
      <c r="U71" s="37"/>
      <c r="V71" s="38" t="s">
        <v>38</v>
      </c>
      <c r="W71" s="38" t="s">
        <v>16</v>
      </c>
      <c r="X71" s="38" t="s">
        <v>49</v>
      </c>
      <c r="Y71" s="38" t="s">
        <v>63</v>
      </c>
      <c r="Z71" s="38"/>
      <c r="AA71" s="38"/>
      <c r="AB71" s="39">
        <f t="shared" ref="AB71:AD73" si="15">AB72</f>
        <v>50000</v>
      </c>
      <c r="AC71" s="39">
        <f t="shared" si="15"/>
        <v>0</v>
      </c>
      <c r="AD71" s="40">
        <f t="shared" si="15"/>
        <v>0</v>
      </c>
      <c r="AE71" s="41"/>
      <c r="AF71" s="17"/>
      <c r="AG71" s="17"/>
    </row>
    <row r="72" spans="1:33" s="1" customFormat="1" ht="15.75" x14ac:dyDescent="0.25">
      <c r="A72" s="12"/>
      <c r="B72" s="33" t="s">
        <v>32</v>
      </c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34"/>
      <c r="P72" s="35"/>
      <c r="Q72" s="35"/>
      <c r="R72" s="35"/>
      <c r="S72" s="36"/>
      <c r="T72" s="37"/>
      <c r="U72" s="37"/>
      <c r="V72" s="38" t="s">
        <v>38</v>
      </c>
      <c r="W72" s="38" t="s">
        <v>16</v>
      </c>
      <c r="X72" s="38" t="s">
        <v>49</v>
      </c>
      <c r="Y72" s="38" t="s">
        <v>116</v>
      </c>
      <c r="Z72" s="38"/>
      <c r="AA72" s="38"/>
      <c r="AB72" s="39">
        <f t="shared" si="15"/>
        <v>50000</v>
      </c>
      <c r="AC72" s="39">
        <f t="shared" si="15"/>
        <v>0</v>
      </c>
      <c r="AD72" s="40">
        <f t="shared" si="15"/>
        <v>0</v>
      </c>
      <c r="AE72" s="41"/>
      <c r="AF72" s="17"/>
      <c r="AG72" s="17"/>
    </row>
    <row r="73" spans="1:33" s="1" customFormat="1" ht="31.5" x14ac:dyDescent="0.25">
      <c r="A73" s="12"/>
      <c r="B73" s="44" t="s">
        <v>76</v>
      </c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34"/>
      <c r="P73" s="35"/>
      <c r="Q73" s="35"/>
      <c r="R73" s="35"/>
      <c r="S73" s="36"/>
      <c r="T73" s="37"/>
      <c r="U73" s="37"/>
      <c r="V73" s="38" t="s">
        <v>38</v>
      </c>
      <c r="W73" s="38" t="s">
        <v>16</v>
      </c>
      <c r="X73" s="38" t="s">
        <v>49</v>
      </c>
      <c r="Y73" s="38" t="s">
        <v>116</v>
      </c>
      <c r="Z73" s="38"/>
      <c r="AA73" s="38" t="s">
        <v>74</v>
      </c>
      <c r="AB73" s="39">
        <f t="shared" si="15"/>
        <v>50000</v>
      </c>
      <c r="AC73" s="39">
        <f t="shared" si="15"/>
        <v>0</v>
      </c>
      <c r="AD73" s="40">
        <f t="shared" si="15"/>
        <v>0</v>
      </c>
      <c r="AE73" s="41"/>
      <c r="AF73" s="17"/>
      <c r="AG73" s="17"/>
    </row>
    <row r="74" spans="1:33" s="1" customFormat="1" ht="31.5" x14ac:dyDescent="0.25">
      <c r="A74" s="12"/>
      <c r="B74" s="33" t="s">
        <v>25</v>
      </c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34"/>
      <c r="P74" s="35"/>
      <c r="Q74" s="35"/>
      <c r="R74" s="35"/>
      <c r="S74" s="36"/>
      <c r="T74" s="37"/>
      <c r="U74" s="37"/>
      <c r="V74" s="38" t="s">
        <v>38</v>
      </c>
      <c r="W74" s="38" t="s">
        <v>16</v>
      </c>
      <c r="X74" s="38" t="s">
        <v>49</v>
      </c>
      <c r="Y74" s="38" t="s">
        <v>65</v>
      </c>
      <c r="Z74" s="38"/>
      <c r="AA74" s="38" t="s">
        <v>57</v>
      </c>
      <c r="AB74" s="39">
        <v>50000</v>
      </c>
      <c r="AC74" s="39">
        <v>0</v>
      </c>
      <c r="AD74" s="40">
        <f>AC74/AB74*100%</f>
        <v>0</v>
      </c>
      <c r="AE74" s="41"/>
      <c r="AF74" s="17"/>
      <c r="AG74" s="17"/>
    </row>
    <row r="75" spans="1:33" s="1" customFormat="1" ht="21.75" customHeight="1" x14ac:dyDescent="0.25">
      <c r="A75" s="13"/>
      <c r="B75" s="33" t="s">
        <v>83</v>
      </c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34"/>
      <c r="P75" s="35"/>
      <c r="Q75" s="35"/>
      <c r="R75" s="35"/>
      <c r="S75" s="36"/>
      <c r="T75" s="37"/>
      <c r="U75" s="38"/>
      <c r="V75" s="38" t="s">
        <v>38</v>
      </c>
      <c r="W75" s="38" t="s">
        <v>16</v>
      </c>
      <c r="X75" s="38" t="s">
        <v>50</v>
      </c>
      <c r="Y75" s="38" t="s">
        <v>63</v>
      </c>
      <c r="Z75" s="38"/>
      <c r="AA75" s="38"/>
      <c r="AB75" s="39">
        <f t="shared" ref="AB75:AC77" si="16">AB76</f>
        <v>2282138.15</v>
      </c>
      <c r="AC75" s="39">
        <f t="shared" si="16"/>
        <v>612422.19999999995</v>
      </c>
      <c r="AD75" s="40">
        <f>AC75/AB75</f>
        <v>0.26835456915699868</v>
      </c>
      <c r="AE75" s="41"/>
      <c r="AF75" s="17"/>
      <c r="AG75" s="17"/>
    </row>
    <row r="76" spans="1:33" s="1" customFormat="1" ht="15.75" customHeight="1" x14ac:dyDescent="0.25">
      <c r="A76" s="13"/>
      <c r="B76" s="33" t="s">
        <v>32</v>
      </c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34"/>
      <c r="P76" s="35"/>
      <c r="Q76" s="35"/>
      <c r="R76" s="35"/>
      <c r="S76" s="36"/>
      <c r="T76" s="37"/>
      <c r="U76" s="38"/>
      <c r="V76" s="38" t="s">
        <v>38</v>
      </c>
      <c r="W76" s="38" t="s">
        <v>16</v>
      </c>
      <c r="X76" s="38" t="s">
        <v>50</v>
      </c>
      <c r="Y76" s="38" t="s">
        <v>65</v>
      </c>
      <c r="Z76" s="38"/>
      <c r="AA76" s="38"/>
      <c r="AB76" s="39">
        <f t="shared" si="16"/>
        <v>2282138.15</v>
      </c>
      <c r="AC76" s="39">
        <f t="shared" si="16"/>
        <v>612422.19999999995</v>
      </c>
      <c r="AD76" s="40">
        <f>AD75</f>
        <v>0.26835456915699868</v>
      </c>
      <c r="AE76" s="41"/>
      <c r="AF76" s="17"/>
      <c r="AG76" s="17"/>
    </row>
    <row r="77" spans="1:33" s="1" customFormat="1" ht="32.25" customHeight="1" x14ac:dyDescent="0.25">
      <c r="A77" s="13" t="s">
        <v>1</v>
      </c>
      <c r="B77" s="44" t="s">
        <v>76</v>
      </c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34" t="s">
        <v>40</v>
      </c>
      <c r="P77" s="35" t="s">
        <v>41</v>
      </c>
      <c r="Q77" s="35">
        <v>244</v>
      </c>
      <c r="R77" s="35">
        <v>10100</v>
      </c>
      <c r="S77" s="36">
        <v>604</v>
      </c>
      <c r="T77" s="37">
        <v>4</v>
      </c>
      <c r="U77" s="37">
        <v>12</v>
      </c>
      <c r="V77" s="38" t="s">
        <v>38</v>
      </c>
      <c r="W77" s="38" t="s">
        <v>16</v>
      </c>
      <c r="X77" s="38" t="s">
        <v>50</v>
      </c>
      <c r="Y77" s="38" t="s">
        <v>65</v>
      </c>
      <c r="Z77" s="38"/>
      <c r="AA77" s="38" t="s">
        <v>74</v>
      </c>
      <c r="AB77" s="39">
        <f t="shared" si="16"/>
        <v>2282138.15</v>
      </c>
      <c r="AC77" s="39">
        <f t="shared" si="16"/>
        <v>612422.19999999995</v>
      </c>
      <c r="AD77" s="40">
        <f>AD76</f>
        <v>0.26835456915699868</v>
      </c>
      <c r="AE77" s="41"/>
      <c r="AF77" s="17"/>
      <c r="AG77" s="17"/>
    </row>
    <row r="78" spans="1:33" s="1" customFormat="1" ht="32.25" customHeight="1" x14ac:dyDescent="0.25">
      <c r="A78" s="12" t="s">
        <v>1</v>
      </c>
      <c r="B78" s="33" t="s">
        <v>25</v>
      </c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62"/>
      <c r="O78" s="34" t="s">
        <v>42</v>
      </c>
      <c r="P78" s="35" t="s">
        <v>43</v>
      </c>
      <c r="Q78" s="35">
        <v>350</v>
      </c>
      <c r="R78" s="35">
        <v>10100</v>
      </c>
      <c r="S78" s="36">
        <v>604</v>
      </c>
      <c r="T78" s="37">
        <v>4</v>
      </c>
      <c r="U78" s="37">
        <v>12</v>
      </c>
      <c r="V78" s="38" t="s">
        <v>38</v>
      </c>
      <c r="W78" s="38" t="s">
        <v>16</v>
      </c>
      <c r="X78" s="38" t="s">
        <v>50</v>
      </c>
      <c r="Y78" s="38" t="s">
        <v>65</v>
      </c>
      <c r="Z78" s="38" t="s">
        <v>44</v>
      </c>
      <c r="AA78" s="38" t="s">
        <v>57</v>
      </c>
      <c r="AB78" s="39">
        <v>2282138.15</v>
      </c>
      <c r="AC78" s="39">
        <v>612422.19999999995</v>
      </c>
      <c r="AD78" s="40">
        <f>AD77</f>
        <v>0.26835456915699868</v>
      </c>
      <c r="AE78" s="41"/>
      <c r="AF78" s="17"/>
      <c r="AG78" s="17"/>
    </row>
    <row r="79" spans="1:33" s="1" customFormat="1" ht="32.25" customHeight="1" x14ac:dyDescent="0.25">
      <c r="A79" s="12"/>
      <c r="B79" s="33" t="s">
        <v>119</v>
      </c>
      <c r="C79" s="51"/>
      <c r="D79" s="51"/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34"/>
      <c r="P79" s="35"/>
      <c r="Q79" s="35"/>
      <c r="R79" s="35"/>
      <c r="S79" s="36"/>
      <c r="T79" s="37"/>
      <c r="U79" s="37"/>
      <c r="V79" s="38" t="s">
        <v>38</v>
      </c>
      <c r="W79" s="38" t="s">
        <v>16</v>
      </c>
      <c r="X79" s="38" t="s">
        <v>118</v>
      </c>
      <c r="Y79" s="38" t="s">
        <v>63</v>
      </c>
      <c r="Z79" s="38"/>
      <c r="AA79" s="38"/>
      <c r="AB79" s="39">
        <f t="shared" ref="AB79:AD81" si="17">AB80</f>
        <v>354000</v>
      </c>
      <c r="AC79" s="39">
        <f t="shared" si="17"/>
        <v>354000</v>
      </c>
      <c r="AD79" s="40">
        <f t="shared" si="17"/>
        <v>1</v>
      </c>
      <c r="AE79" s="41"/>
      <c r="AF79" s="17"/>
      <c r="AG79" s="17"/>
    </row>
    <row r="80" spans="1:33" s="1" customFormat="1" ht="68.25" customHeight="1" x14ac:dyDescent="0.25">
      <c r="A80" s="12"/>
      <c r="B80" s="33" t="s">
        <v>120</v>
      </c>
      <c r="C80" s="51"/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  <c r="O80" s="34"/>
      <c r="P80" s="35"/>
      <c r="Q80" s="35"/>
      <c r="R80" s="35"/>
      <c r="S80" s="36"/>
      <c r="T80" s="37"/>
      <c r="U80" s="37"/>
      <c r="V80" s="38" t="s">
        <v>38</v>
      </c>
      <c r="W80" s="38" t="s">
        <v>16</v>
      </c>
      <c r="X80" s="38" t="s">
        <v>118</v>
      </c>
      <c r="Y80" s="38" t="s">
        <v>123</v>
      </c>
      <c r="Z80" s="38"/>
      <c r="AA80" s="38"/>
      <c r="AB80" s="39">
        <f t="shared" si="17"/>
        <v>354000</v>
      </c>
      <c r="AC80" s="39">
        <f t="shared" si="17"/>
        <v>354000</v>
      </c>
      <c r="AD80" s="40">
        <f t="shared" si="17"/>
        <v>1</v>
      </c>
      <c r="AE80" s="41"/>
      <c r="AF80" s="17"/>
      <c r="AG80" s="17"/>
    </row>
    <row r="81" spans="1:33" s="1" customFormat="1" ht="32.25" customHeight="1" x14ac:dyDescent="0.25">
      <c r="A81" s="12"/>
      <c r="B81" s="33" t="s">
        <v>121</v>
      </c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34"/>
      <c r="P81" s="35"/>
      <c r="Q81" s="35"/>
      <c r="R81" s="35"/>
      <c r="S81" s="36"/>
      <c r="T81" s="37"/>
      <c r="U81" s="37"/>
      <c r="V81" s="38" t="s">
        <v>38</v>
      </c>
      <c r="W81" s="38" t="s">
        <v>16</v>
      </c>
      <c r="X81" s="38" t="s">
        <v>118</v>
      </c>
      <c r="Y81" s="38" t="s">
        <v>123</v>
      </c>
      <c r="Z81" s="38"/>
      <c r="AA81" s="38" t="s">
        <v>74</v>
      </c>
      <c r="AB81" s="39">
        <f t="shared" si="17"/>
        <v>354000</v>
      </c>
      <c r="AC81" s="39">
        <f t="shared" si="17"/>
        <v>354000</v>
      </c>
      <c r="AD81" s="40">
        <f t="shared" si="17"/>
        <v>1</v>
      </c>
      <c r="AE81" s="41"/>
      <c r="AF81" s="17"/>
      <c r="AG81" s="17"/>
    </row>
    <row r="82" spans="1:33" s="1" customFormat="1" ht="22.5" customHeight="1" x14ac:dyDescent="0.25">
      <c r="A82" s="12"/>
      <c r="B82" s="33" t="s">
        <v>122</v>
      </c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34"/>
      <c r="P82" s="35"/>
      <c r="Q82" s="35"/>
      <c r="R82" s="35"/>
      <c r="S82" s="36"/>
      <c r="T82" s="37"/>
      <c r="U82" s="37"/>
      <c r="V82" s="38" t="s">
        <v>38</v>
      </c>
      <c r="W82" s="38" t="s">
        <v>16</v>
      </c>
      <c r="X82" s="38" t="s">
        <v>118</v>
      </c>
      <c r="Y82" s="38" t="s">
        <v>123</v>
      </c>
      <c r="Z82" s="38"/>
      <c r="AA82" s="38" t="s">
        <v>57</v>
      </c>
      <c r="AB82" s="39">
        <v>354000</v>
      </c>
      <c r="AC82" s="39">
        <v>354000</v>
      </c>
      <c r="AD82" s="40">
        <f>AC82/AB82</f>
        <v>1</v>
      </c>
      <c r="AE82" s="41"/>
      <c r="AF82" s="17"/>
      <c r="AG82" s="17"/>
    </row>
    <row r="83" spans="1:33" s="1" customFormat="1" ht="62.25" customHeight="1" x14ac:dyDescent="0.25">
      <c r="A83" s="12"/>
      <c r="B83" s="33" t="s">
        <v>125</v>
      </c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34"/>
      <c r="P83" s="35"/>
      <c r="Q83" s="35"/>
      <c r="R83" s="35"/>
      <c r="S83" s="36"/>
      <c r="T83" s="37"/>
      <c r="U83" s="37"/>
      <c r="V83" s="38" t="s">
        <v>38</v>
      </c>
      <c r="W83" s="38" t="s">
        <v>45</v>
      </c>
      <c r="X83" s="38" t="s">
        <v>17</v>
      </c>
      <c r="Y83" s="38" t="s">
        <v>63</v>
      </c>
      <c r="Z83" s="38"/>
      <c r="AA83" s="38"/>
      <c r="AB83" s="39">
        <f>AB85</f>
        <v>3218933.14</v>
      </c>
      <c r="AC83" s="39">
        <f>AC85</f>
        <v>1248963.73</v>
      </c>
      <c r="AD83" s="40">
        <f>AC83/AB83</f>
        <v>0.38800548991831496</v>
      </c>
      <c r="AE83" s="41"/>
      <c r="AF83" s="17"/>
      <c r="AG83" s="17"/>
    </row>
    <row r="84" spans="1:33" s="1" customFormat="1" ht="47.25" x14ac:dyDescent="0.25">
      <c r="A84" s="12"/>
      <c r="B84" s="45" t="s">
        <v>84</v>
      </c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34"/>
      <c r="P84" s="35"/>
      <c r="Q84" s="35"/>
      <c r="R84" s="35"/>
      <c r="S84" s="36"/>
      <c r="T84" s="37"/>
      <c r="U84" s="37"/>
      <c r="V84" s="38" t="s">
        <v>38</v>
      </c>
      <c r="W84" s="38" t="s">
        <v>45</v>
      </c>
      <c r="X84" s="38" t="s">
        <v>36</v>
      </c>
      <c r="Y84" s="38" t="s">
        <v>63</v>
      </c>
      <c r="Z84" s="38"/>
      <c r="AA84" s="38"/>
      <c r="AB84" s="39">
        <f>AB83</f>
        <v>3218933.14</v>
      </c>
      <c r="AC84" s="39">
        <f>AC83</f>
        <v>1248963.73</v>
      </c>
      <c r="AD84" s="40">
        <f t="shared" ref="AD84:AD87" si="18">AD83</f>
        <v>0.38800548991831496</v>
      </c>
      <c r="AE84" s="41"/>
      <c r="AF84" s="17"/>
      <c r="AG84" s="17"/>
    </row>
    <row r="85" spans="1:33" s="1" customFormat="1" ht="19.5" customHeight="1" x14ac:dyDescent="0.25">
      <c r="A85" s="12"/>
      <c r="B85" s="33" t="s">
        <v>32</v>
      </c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34"/>
      <c r="P85" s="35"/>
      <c r="Q85" s="35"/>
      <c r="R85" s="35"/>
      <c r="S85" s="36"/>
      <c r="T85" s="37"/>
      <c r="U85" s="37"/>
      <c r="V85" s="38" t="s">
        <v>38</v>
      </c>
      <c r="W85" s="38" t="s">
        <v>45</v>
      </c>
      <c r="X85" s="38" t="s">
        <v>36</v>
      </c>
      <c r="Y85" s="38" t="s">
        <v>65</v>
      </c>
      <c r="Z85" s="38"/>
      <c r="AA85" s="38"/>
      <c r="AB85" s="39">
        <f>AB86</f>
        <v>3218933.14</v>
      </c>
      <c r="AC85" s="39">
        <f>AC86</f>
        <v>1248963.73</v>
      </c>
      <c r="AD85" s="40">
        <f t="shared" si="18"/>
        <v>0.38800548991831496</v>
      </c>
      <c r="AE85" s="41"/>
      <c r="AF85" s="17"/>
      <c r="AG85" s="17"/>
    </row>
    <row r="86" spans="1:33" s="1" customFormat="1" ht="28.5" customHeight="1" x14ac:dyDescent="0.25">
      <c r="A86" s="12"/>
      <c r="B86" s="44" t="s">
        <v>76</v>
      </c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34"/>
      <c r="P86" s="35"/>
      <c r="Q86" s="35"/>
      <c r="R86" s="35"/>
      <c r="S86" s="36"/>
      <c r="T86" s="37"/>
      <c r="U86" s="37"/>
      <c r="V86" s="38" t="s">
        <v>38</v>
      </c>
      <c r="W86" s="38" t="s">
        <v>45</v>
      </c>
      <c r="X86" s="38" t="s">
        <v>36</v>
      </c>
      <c r="Y86" s="38" t="s">
        <v>65</v>
      </c>
      <c r="Z86" s="38"/>
      <c r="AA86" s="38" t="s">
        <v>74</v>
      </c>
      <c r="AB86" s="39">
        <f>AB87</f>
        <v>3218933.14</v>
      </c>
      <c r="AC86" s="39">
        <f>AC87</f>
        <v>1248963.73</v>
      </c>
      <c r="AD86" s="40">
        <f t="shared" si="18"/>
        <v>0.38800548991831496</v>
      </c>
      <c r="AE86" s="41"/>
      <c r="AF86" s="17"/>
      <c r="AG86" s="17"/>
    </row>
    <row r="87" spans="1:33" s="1" customFormat="1" ht="36.75" customHeight="1" x14ac:dyDescent="0.25">
      <c r="A87" s="12"/>
      <c r="B87" s="33" t="s">
        <v>25</v>
      </c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34"/>
      <c r="P87" s="35"/>
      <c r="Q87" s="35"/>
      <c r="R87" s="35"/>
      <c r="S87" s="36"/>
      <c r="T87" s="37"/>
      <c r="U87" s="37"/>
      <c r="V87" s="38" t="s">
        <v>38</v>
      </c>
      <c r="W87" s="38" t="s">
        <v>45</v>
      </c>
      <c r="X87" s="38" t="s">
        <v>36</v>
      </c>
      <c r="Y87" s="38" t="s">
        <v>65</v>
      </c>
      <c r="Z87" s="38"/>
      <c r="AA87" s="38" t="s">
        <v>57</v>
      </c>
      <c r="AB87" s="39">
        <v>3218933.14</v>
      </c>
      <c r="AC87" s="39">
        <v>1248963.73</v>
      </c>
      <c r="AD87" s="40">
        <f t="shared" si="18"/>
        <v>0.38800548991831496</v>
      </c>
      <c r="AE87" s="41"/>
      <c r="AF87" s="17"/>
      <c r="AG87" s="17"/>
    </row>
    <row r="88" spans="1:33" s="1" customFormat="1" ht="31.5" x14ac:dyDescent="0.25">
      <c r="A88" s="12"/>
      <c r="B88" s="33" t="s">
        <v>86</v>
      </c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34"/>
      <c r="P88" s="35"/>
      <c r="Q88" s="35"/>
      <c r="R88" s="35"/>
      <c r="S88" s="36"/>
      <c r="T88" s="37"/>
      <c r="U88" s="37"/>
      <c r="V88" s="38" t="s">
        <v>33</v>
      </c>
      <c r="W88" s="38" t="s">
        <v>19</v>
      </c>
      <c r="X88" s="38" t="s">
        <v>17</v>
      </c>
      <c r="Y88" s="38" t="s">
        <v>63</v>
      </c>
      <c r="Z88" s="38"/>
      <c r="AA88" s="38"/>
      <c r="AB88" s="39">
        <f>AB89</f>
        <v>50000</v>
      </c>
      <c r="AC88" s="39">
        <f>AC91</f>
        <v>0</v>
      </c>
      <c r="AD88" s="40">
        <f>AC88/AB88</f>
        <v>0</v>
      </c>
      <c r="AE88" s="41"/>
      <c r="AF88" s="17"/>
      <c r="AG88" s="17"/>
    </row>
    <row r="89" spans="1:33" s="1" customFormat="1" ht="18.75" customHeight="1" x14ac:dyDescent="0.25">
      <c r="A89" s="12"/>
      <c r="B89" s="33" t="s">
        <v>34</v>
      </c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34"/>
      <c r="P89" s="35"/>
      <c r="Q89" s="35"/>
      <c r="R89" s="35"/>
      <c r="S89" s="36"/>
      <c r="T89" s="37"/>
      <c r="U89" s="37"/>
      <c r="V89" s="38" t="s">
        <v>33</v>
      </c>
      <c r="W89" s="38" t="s">
        <v>16</v>
      </c>
      <c r="X89" s="38" t="s">
        <v>17</v>
      </c>
      <c r="Y89" s="38" t="s">
        <v>63</v>
      </c>
      <c r="Z89" s="38"/>
      <c r="AA89" s="38"/>
      <c r="AB89" s="39">
        <f>AB90</f>
        <v>50000</v>
      </c>
      <c r="AC89" s="39">
        <f t="shared" ref="AC89:AD90" si="19">AC88</f>
        <v>0</v>
      </c>
      <c r="AD89" s="40">
        <f t="shared" si="19"/>
        <v>0</v>
      </c>
      <c r="AE89" s="41"/>
      <c r="AF89" s="17"/>
      <c r="AG89" s="17"/>
    </row>
    <row r="90" spans="1:33" s="1" customFormat="1" ht="15.75" x14ac:dyDescent="0.25">
      <c r="A90" s="12" t="s">
        <v>1</v>
      </c>
      <c r="B90" s="33" t="s">
        <v>87</v>
      </c>
      <c r="C90" s="62"/>
      <c r="D90" s="62"/>
      <c r="E90" s="62"/>
      <c r="F90" s="62"/>
      <c r="G90" s="62"/>
      <c r="H90" s="62"/>
      <c r="I90" s="62"/>
      <c r="J90" s="62"/>
      <c r="K90" s="62"/>
      <c r="L90" s="62"/>
      <c r="M90" s="62"/>
      <c r="N90" s="62"/>
      <c r="O90" s="34"/>
      <c r="P90" s="35"/>
      <c r="Q90" s="35"/>
      <c r="R90" s="35"/>
      <c r="S90" s="36"/>
      <c r="T90" s="37"/>
      <c r="U90" s="37"/>
      <c r="V90" s="38" t="s">
        <v>33</v>
      </c>
      <c r="W90" s="38" t="s">
        <v>16</v>
      </c>
      <c r="X90" s="38" t="s">
        <v>36</v>
      </c>
      <c r="Y90" s="38" t="s">
        <v>63</v>
      </c>
      <c r="Z90" s="38"/>
      <c r="AA90" s="38"/>
      <c r="AB90" s="39">
        <f>AB91</f>
        <v>50000</v>
      </c>
      <c r="AC90" s="39">
        <f t="shared" si="19"/>
        <v>0</v>
      </c>
      <c r="AD90" s="40">
        <f t="shared" si="19"/>
        <v>0</v>
      </c>
      <c r="AE90" s="41"/>
      <c r="AF90" s="17"/>
      <c r="AG90" s="17"/>
    </row>
    <row r="91" spans="1:33" s="1" customFormat="1" ht="15.75" x14ac:dyDescent="0.25">
      <c r="A91" s="13" t="s">
        <v>1</v>
      </c>
      <c r="B91" s="33" t="s">
        <v>88</v>
      </c>
      <c r="C91" s="62"/>
      <c r="D91" s="62"/>
      <c r="E91" s="62"/>
      <c r="F91" s="62"/>
      <c r="G91" s="62"/>
      <c r="H91" s="62"/>
      <c r="I91" s="62"/>
      <c r="J91" s="62"/>
      <c r="K91" s="62"/>
      <c r="L91" s="62"/>
      <c r="M91" s="62"/>
      <c r="N91" s="62"/>
      <c r="O91" s="34"/>
      <c r="P91" s="35"/>
      <c r="Q91" s="35"/>
      <c r="R91" s="35"/>
      <c r="S91" s="36"/>
      <c r="T91" s="37"/>
      <c r="U91" s="37"/>
      <c r="V91" s="38" t="s">
        <v>33</v>
      </c>
      <c r="W91" s="38" t="s">
        <v>16</v>
      </c>
      <c r="X91" s="38" t="s">
        <v>36</v>
      </c>
      <c r="Y91" s="38" t="s">
        <v>85</v>
      </c>
      <c r="Z91" s="38"/>
      <c r="AA91" s="38"/>
      <c r="AB91" s="39">
        <f>AB92</f>
        <v>50000</v>
      </c>
      <c r="AC91" s="39">
        <f>AC92</f>
        <v>0</v>
      </c>
      <c r="AD91" s="40">
        <f>AD90</f>
        <v>0</v>
      </c>
      <c r="AE91" s="41"/>
      <c r="AF91" s="17"/>
      <c r="AG91" s="17"/>
    </row>
    <row r="92" spans="1:33" s="1" customFormat="1" ht="15.75" x14ac:dyDescent="0.25">
      <c r="A92" s="13"/>
      <c r="B92" s="33" t="s">
        <v>77</v>
      </c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34"/>
      <c r="P92" s="35"/>
      <c r="Q92" s="35"/>
      <c r="R92" s="35"/>
      <c r="S92" s="36"/>
      <c r="T92" s="37"/>
      <c r="U92" s="37"/>
      <c r="V92" s="38" t="s">
        <v>33</v>
      </c>
      <c r="W92" s="38" t="s">
        <v>16</v>
      </c>
      <c r="X92" s="38" t="s">
        <v>36</v>
      </c>
      <c r="Y92" s="38" t="s">
        <v>85</v>
      </c>
      <c r="Z92" s="38"/>
      <c r="AA92" s="38" t="s">
        <v>75</v>
      </c>
      <c r="AB92" s="39">
        <f>AB93</f>
        <v>50000</v>
      </c>
      <c r="AC92" s="39">
        <v>0</v>
      </c>
      <c r="AD92" s="40">
        <f>AD91</f>
        <v>0</v>
      </c>
      <c r="AE92" s="41"/>
      <c r="AF92" s="17"/>
      <c r="AG92" s="17"/>
    </row>
    <row r="93" spans="1:33" s="1" customFormat="1" ht="15.75" x14ac:dyDescent="0.25">
      <c r="A93" s="13"/>
      <c r="B93" s="33" t="s">
        <v>37</v>
      </c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34"/>
      <c r="P93" s="35"/>
      <c r="Q93" s="35"/>
      <c r="R93" s="35"/>
      <c r="S93" s="36"/>
      <c r="T93" s="37"/>
      <c r="U93" s="37"/>
      <c r="V93" s="38" t="s">
        <v>33</v>
      </c>
      <c r="W93" s="38" t="s">
        <v>16</v>
      </c>
      <c r="X93" s="38" t="s">
        <v>36</v>
      </c>
      <c r="Y93" s="38" t="s">
        <v>85</v>
      </c>
      <c r="Z93" s="38"/>
      <c r="AA93" s="38" t="s">
        <v>89</v>
      </c>
      <c r="AB93" s="39">
        <v>50000</v>
      </c>
      <c r="AC93" s="39">
        <v>0</v>
      </c>
      <c r="AD93" s="40">
        <f>AD92</f>
        <v>0</v>
      </c>
      <c r="AE93" s="41"/>
      <c r="AF93" s="17"/>
      <c r="AG93" s="17"/>
    </row>
    <row r="94" spans="1:33" ht="15.75" x14ac:dyDescent="0.25">
      <c r="A94" s="13"/>
      <c r="B94" s="33" t="s">
        <v>90</v>
      </c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34"/>
      <c r="P94" s="35"/>
      <c r="Q94" s="35"/>
      <c r="R94" s="35"/>
      <c r="S94" s="36"/>
      <c r="T94" s="37"/>
      <c r="U94" s="37"/>
      <c r="V94" s="38"/>
      <c r="W94" s="38"/>
      <c r="X94" s="38"/>
      <c r="Y94" s="38"/>
      <c r="Z94" s="38"/>
      <c r="AA94" s="38"/>
      <c r="AB94" s="39">
        <f>AB12+AB88</f>
        <v>16465502.750000002</v>
      </c>
      <c r="AC94" s="39">
        <f>AC12+AC88</f>
        <v>7219798.8300000001</v>
      </c>
      <c r="AD94" s="40">
        <f>AC94/AB94</f>
        <v>0.43848031485099959</v>
      </c>
      <c r="AE94" s="46"/>
      <c r="AF94" s="46"/>
      <c r="AG94" s="46"/>
    </row>
    <row r="95" spans="1:33" x14ac:dyDescent="0.2">
      <c r="V95" s="8"/>
      <c r="W95" s="8"/>
      <c r="X95" s="8"/>
      <c r="Y95" s="8"/>
      <c r="Z95" s="8"/>
      <c r="AA95" s="8"/>
    </row>
    <row r="96" spans="1:33" x14ac:dyDescent="0.2">
      <c r="V96" s="8"/>
      <c r="W96" s="8"/>
      <c r="X96" s="8"/>
      <c r="Y96" s="8"/>
      <c r="Z96" s="8"/>
      <c r="AA96" s="8"/>
    </row>
    <row r="97" spans="22:27" x14ac:dyDescent="0.2">
      <c r="V97" s="8"/>
      <c r="W97" s="8"/>
      <c r="X97" s="8"/>
      <c r="Y97" s="8"/>
      <c r="Z97" s="8"/>
      <c r="AA97" s="8"/>
    </row>
    <row r="98" spans="22:27" x14ac:dyDescent="0.2">
      <c r="V98" s="8"/>
      <c r="W98" s="8"/>
      <c r="X98" s="8"/>
      <c r="Y98" s="8"/>
      <c r="Z98" s="8"/>
      <c r="AA98" s="8"/>
    </row>
  </sheetData>
  <autoFilter ref="V12:Y94"/>
  <mergeCells count="45">
    <mergeCell ref="C15:N15"/>
    <mergeCell ref="C42:N42"/>
    <mergeCell ref="C63:N63"/>
    <mergeCell ref="C47:N47"/>
    <mergeCell ref="C78:N78"/>
    <mergeCell ref="C43:N43"/>
    <mergeCell ref="C17:N17"/>
    <mergeCell ref="C40:N40"/>
    <mergeCell ref="C59:N59"/>
    <mergeCell ref="C44:N44"/>
    <mergeCell ref="C68:N68"/>
    <mergeCell ref="C77:N77"/>
    <mergeCell ref="C53:N53"/>
    <mergeCell ref="C58:N58"/>
    <mergeCell ref="C70:N70"/>
    <mergeCell ref="C12:N12"/>
    <mergeCell ref="S9:AA9"/>
    <mergeCell ref="V10:Y10"/>
    <mergeCell ref="C91:N91"/>
    <mergeCell ref="C90:N90"/>
    <mergeCell ref="V11:Y11"/>
    <mergeCell ref="C52:N52"/>
    <mergeCell ref="C60:N60"/>
    <mergeCell ref="C62:N62"/>
    <mergeCell ref="C41:N41"/>
    <mergeCell ref="E9:E11"/>
    <mergeCell ref="C67:N67"/>
    <mergeCell ref="C45:N45"/>
    <mergeCell ref="C46:N46"/>
    <mergeCell ref="C13:N13"/>
    <mergeCell ref="C57:N57"/>
    <mergeCell ref="A1:AD1"/>
    <mergeCell ref="A2:AD2"/>
    <mergeCell ref="A3:AD3"/>
    <mergeCell ref="S8:AG8"/>
    <mergeCell ref="A5:AD5"/>
    <mergeCell ref="A4:AD4"/>
    <mergeCell ref="A6:AD6"/>
    <mergeCell ref="A7:AD7"/>
    <mergeCell ref="AC9:AD9"/>
    <mergeCell ref="A9:A10"/>
    <mergeCell ref="B9:B10"/>
    <mergeCell ref="C9:C11"/>
    <mergeCell ref="D9:D11"/>
    <mergeCell ref="AB9:AB10"/>
  </mergeCells>
  <phoneticPr fontId="3" type="noConversion"/>
  <pageMargins left="0.19685039370078741" right="0.19685039370078741" top="0.59055118110236227" bottom="0.19685039370078741" header="0.51181102362204722" footer="0.51181102362204722"/>
  <pageSetup paperSize="9" scale="60" fitToHeight="0" orientation="portrait" r:id="rId1"/>
  <headerFooter alignWithMargins="0">
    <oddHeader>&amp;P</oddHeader>
  </headerFooter>
  <colBreaks count="1" manualBreakCount="1">
    <brk id="34" max="36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№6 Табл.№6</vt:lpstr>
      <vt:lpstr>'Приложение №6 Табл.№6'!Заголовки_для_печати</vt:lpstr>
      <vt:lpstr>'Приложение №6 Табл.№6'!Область_печати</vt:lpstr>
    </vt:vector>
  </TitlesOfParts>
  <Company>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2024-07-08T02:35:58Z</cp:lastPrinted>
  <dcterms:created xsi:type="dcterms:W3CDTF">2013-11-14T09:27:41Z</dcterms:created>
  <dcterms:modified xsi:type="dcterms:W3CDTF">2024-07-08T02:36:00Z</dcterms:modified>
</cp:coreProperties>
</file>